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30" firstSheet="3" activeTab="3"/>
  </bookViews>
  <sheets>
    <sheet name="DSKH" sheetId="25" state="hidden" r:id="rId1"/>
    <sheet name="tong hop" sheetId="24" state="hidden" r:id="rId2"/>
    <sheet name="Chấm điểm" sheetId="27" state="hidden" r:id="rId3"/>
    <sheet name="DS đã trình SXD" sheetId="28" r:id="rId4"/>
  </sheets>
  <definedNames>
    <definedName name="_xlnm._FilterDatabase" localSheetId="2" hidden="1">'Chấm điểm'!$A$4:$U$424</definedName>
    <definedName name="_xlnm._FilterDatabase" localSheetId="3" hidden="1">'DS đã trình SXD'!$A$4:$V$425</definedName>
    <definedName name="_xlnm._FilterDatabase" localSheetId="0" hidden="1">DSKH!$A$11:$K$419</definedName>
    <definedName name="_xlnm.Print_Area" localSheetId="3">'DS đã trình SXD'!$A$1:$Q$424</definedName>
    <definedName name="_xlnm.Print_Titles" localSheetId="3">'DS đã trình SXD'!$3:$4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29" i="28" l="1"/>
  <c r="T416" i="28" l="1"/>
  <c r="Q298" i="27" l="1"/>
  <c r="R413" i="28" l="1"/>
  <c r="U414" i="28"/>
  <c r="U413" i="28"/>
  <c r="U412" i="28"/>
  <c r="Q396" i="28"/>
  <c r="Q395" i="28"/>
  <c r="Q394" i="28"/>
  <c r="Q393" i="28"/>
  <c r="Q392" i="28"/>
  <c r="Q391" i="28"/>
  <c r="Q390" i="28"/>
  <c r="Q389" i="28"/>
  <c r="Q388" i="28"/>
  <c r="Q387" i="28"/>
  <c r="Q386" i="28"/>
  <c r="Q385" i="28"/>
  <c r="Q384" i="28"/>
  <c r="Q383" i="28"/>
  <c r="Q382" i="28"/>
  <c r="Q381" i="28"/>
  <c r="Q380" i="28"/>
  <c r="Q379" i="28"/>
  <c r="Q378" i="28"/>
  <c r="Q377" i="28"/>
  <c r="Q376" i="28"/>
  <c r="Q375" i="28"/>
  <c r="Q374" i="28"/>
  <c r="Q373" i="28"/>
  <c r="Q372" i="28"/>
  <c r="Q371" i="28"/>
  <c r="Q370" i="28"/>
  <c r="Q369" i="28"/>
  <c r="Q368" i="28"/>
  <c r="Q367" i="28"/>
  <c r="Q366" i="28"/>
  <c r="Q365" i="28"/>
  <c r="Q364" i="28"/>
  <c r="Q363" i="28"/>
  <c r="Q362" i="28"/>
  <c r="Q361" i="28"/>
  <c r="Q360" i="28"/>
  <c r="Q359" i="28"/>
  <c r="Q358" i="28"/>
  <c r="Q357" i="28"/>
  <c r="Q356" i="28"/>
  <c r="Q355" i="28"/>
  <c r="Q354" i="28"/>
  <c r="Q353" i="28"/>
  <c r="Q352" i="28"/>
  <c r="Q351" i="28"/>
  <c r="Q350" i="28"/>
  <c r="Q349" i="28"/>
  <c r="Q348" i="28"/>
  <c r="Q347" i="28"/>
  <c r="Q346" i="28"/>
  <c r="Q345" i="28"/>
  <c r="Q344" i="28"/>
  <c r="Q343" i="28"/>
  <c r="Q342" i="28"/>
  <c r="Q341" i="28"/>
  <c r="Q340" i="28"/>
  <c r="Q339" i="28"/>
  <c r="Q338" i="28"/>
  <c r="Q337" i="28"/>
  <c r="Q336" i="28"/>
  <c r="Q335" i="28"/>
  <c r="Q334" i="28"/>
  <c r="Q333" i="28"/>
  <c r="Q332" i="28"/>
  <c r="Q331" i="28"/>
  <c r="Q330" i="28"/>
  <c r="Q329" i="28"/>
  <c r="Q328" i="28"/>
  <c r="Q327" i="28"/>
  <c r="Q326" i="28"/>
  <c r="Q325" i="28"/>
  <c r="Q324" i="28"/>
  <c r="Q323" i="28"/>
  <c r="Q322" i="28"/>
  <c r="Q321" i="28"/>
  <c r="Q320" i="28"/>
  <c r="Q319" i="28"/>
  <c r="Q318" i="28"/>
  <c r="Q317" i="28"/>
  <c r="Q316" i="28"/>
  <c r="Q315" i="28"/>
  <c r="Q314" i="28"/>
  <c r="Q313" i="28"/>
  <c r="Q312" i="28"/>
  <c r="Q311" i="28"/>
  <c r="Q310" i="28"/>
  <c r="Q309" i="28"/>
  <c r="Q308" i="28"/>
  <c r="Q307" i="28"/>
  <c r="Q306" i="28"/>
  <c r="Q305" i="28"/>
  <c r="Q304" i="28"/>
  <c r="Q303" i="28"/>
  <c r="Q302" i="28"/>
  <c r="Q301" i="28"/>
  <c r="Q300" i="28"/>
  <c r="Q299" i="28"/>
  <c r="Q297" i="28"/>
  <c r="Q296" i="28"/>
  <c r="Q295" i="28"/>
  <c r="Q294" i="28"/>
  <c r="Q293" i="28"/>
  <c r="Q292" i="28"/>
  <c r="Q291" i="28"/>
  <c r="Q290" i="28"/>
  <c r="Q289" i="28"/>
  <c r="Q288" i="28"/>
  <c r="Q287" i="28"/>
  <c r="Q286" i="28"/>
  <c r="Q285" i="28"/>
  <c r="Q284" i="28"/>
  <c r="Q283" i="28"/>
  <c r="Q282" i="28"/>
  <c r="Q281" i="28"/>
  <c r="Q280" i="28"/>
  <c r="Q279" i="28"/>
  <c r="Q278" i="28"/>
  <c r="Q277" i="28"/>
  <c r="Q276" i="28"/>
  <c r="Q275" i="28"/>
  <c r="Q274" i="28"/>
  <c r="Q273" i="28"/>
  <c r="Q272" i="28"/>
  <c r="Q271" i="28"/>
  <c r="Q270" i="28"/>
  <c r="Q269" i="28"/>
  <c r="Q268" i="28"/>
  <c r="Q267" i="28"/>
  <c r="Q266" i="28"/>
  <c r="Q265" i="28"/>
  <c r="Q264" i="28"/>
  <c r="Q263" i="28"/>
  <c r="Q262" i="28"/>
  <c r="Q261" i="28"/>
  <c r="Q260" i="28"/>
  <c r="Q259" i="28"/>
  <c r="Q258" i="28"/>
  <c r="Q257" i="28"/>
  <c r="Q256" i="28"/>
  <c r="Q255" i="28"/>
  <c r="Q254" i="28"/>
  <c r="Q253" i="28"/>
  <c r="Q252" i="28"/>
  <c r="Q251" i="28"/>
  <c r="Q250" i="28"/>
  <c r="Q249" i="28"/>
  <c r="Q248" i="28"/>
  <c r="Q247" i="28"/>
  <c r="Q246" i="28"/>
  <c r="Q245" i="28"/>
  <c r="Q244" i="28"/>
  <c r="Q243" i="28"/>
  <c r="Q242" i="28"/>
  <c r="Q241" i="28"/>
  <c r="Q240" i="28"/>
  <c r="Q239" i="28"/>
  <c r="Q238" i="28"/>
  <c r="Q237" i="28"/>
  <c r="Q236" i="28"/>
  <c r="Q235" i="28"/>
  <c r="Q234" i="28"/>
  <c r="Q233" i="28"/>
  <c r="Q232" i="28"/>
  <c r="Q231" i="28"/>
  <c r="Q230" i="28"/>
  <c r="Q228" i="28"/>
  <c r="Q227" i="28"/>
  <c r="Q226" i="28"/>
  <c r="Q225" i="28"/>
  <c r="Q224" i="28"/>
  <c r="Q223" i="28"/>
  <c r="Q222" i="28"/>
  <c r="Q221" i="28"/>
  <c r="Q220" i="28"/>
  <c r="Q219" i="28"/>
  <c r="Q218" i="28"/>
  <c r="Q217" i="28"/>
  <c r="Q216" i="28"/>
  <c r="Q215" i="28"/>
  <c r="Q214" i="28"/>
  <c r="Q213" i="28"/>
  <c r="Q212" i="28"/>
  <c r="Q211" i="28"/>
  <c r="Q210" i="28"/>
  <c r="Q209" i="28"/>
  <c r="Q208" i="28"/>
  <c r="Q207" i="28"/>
  <c r="Q206" i="28"/>
  <c r="Q205" i="28"/>
  <c r="Q204" i="28"/>
  <c r="Q203" i="28"/>
  <c r="Q202" i="28"/>
  <c r="Q201" i="28"/>
  <c r="Q200" i="28"/>
  <c r="Q199" i="28"/>
  <c r="Q198" i="28"/>
  <c r="Q197" i="28"/>
  <c r="Q196" i="28"/>
  <c r="Q195" i="28"/>
  <c r="Q194" i="28"/>
  <c r="Q193" i="28"/>
  <c r="Q192" i="28"/>
  <c r="Q191" i="28"/>
  <c r="Q190" i="28"/>
  <c r="Q189" i="28"/>
  <c r="Q188" i="28"/>
  <c r="Q187" i="28"/>
  <c r="Q186" i="28"/>
  <c r="Q185" i="28"/>
  <c r="Q184" i="28"/>
  <c r="Q183" i="28"/>
  <c r="Q182" i="28"/>
  <c r="Q181" i="28"/>
  <c r="Q180" i="28"/>
  <c r="Q179" i="28"/>
  <c r="Q178" i="28"/>
  <c r="Q177" i="28"/>
  <c r="Q176" i="28"/>
  <c r="Q175" i="28"/>
  <c r="Q174" i="28"/>
  <c r="Q173" i="28"/>
  <c r="Q172" i="28"/>
  <c r="Q171" i="28"/>
  <c r="Q170" i="28"/>
  <c r="Q169" i="28"/>
  <c r="Q168" i="28"/>
  <c r="Q167" i="28"/>
  <c r="Q166" i="28"/>
  <c r="Q165" i="28"/>
  <c r="Q164" i="28"/>
  <c r="Q163" i="28"/>
  <c r="Q162" i="28"/>
  <c r="Q161" i="28"/>
  <c r="Q70" i="28"/>
  <c r="Q160" i="28"/>
  <c r="Q159" i="28"/>
  <c r="Q158" i="28"/>
  <c r="Q157" i="28"/>
  <c r="Q156" i="28"/>
  <c r="Q155" i="28"/>
  <c r="Q154" i="28"/>
  <c r="Q153" i="28"/>
  <c r="Q152" i="28"/>
  <c r="Q151" i="28"/>
  <c r="Q150" i="28"/>
  <c r="Q149" i="28"/>
  <c r="Q148" i="28"/>
  <c r="Q147" i="28"/>
  <c r="Q146" i="28"/>
  <c r="Q145" i="28"/>
  <c r="Q144" i="28"/>
  <c r="Q143" i="28"/>
  <c r="Q142" i="28"/>
  <c r="Q141" i="28"/>
  <c r="Q140" i="28"/>
  <c r="Q139" i="28"/>
  <c r="Q138" i="28"/>
  <c r="Q137" i="28"/>
  <c r="Q136" i="28"/>
  <c r="Q135" i="28"/>
  <c r="Q134" i="28"/>
  <c r="Q133" i="28"/>
  <c r="Q132" i="28"/>
  <c r="Q131" i="28"/>
  <c r="Q130" i="28"/>
  <c r="Q129" i="28"/>
  <c r="Q128" i="28"/>
  <c r="Q127" i="28"/>
  <c r="Q126" i="28"/>
  <c r="Q125" i="28"/>
  <c r="Q124" i="28"/>
  <c r="Q123" i="28"/>
  <c r="Q122" i="28"/>
  <c r="Q121" i="28"/>
  <c r="Q120" i="28"/>
  <c r="Q119" i="28"/>
  <c r="Q118" i="28"/>
  <c r="Q117" i="28"/>
  <c r="Q116" i="28"/>
  <c r="Q115" i="28"/>
  <c r="Q114" i="28"/>
  <c r="Q113" i="28"/>
  <c r="Q112" i="28"/>
  <c r="Q111" i="28"/>
  <c r="Q110" i="28"/>
  <c r="Q109" i="28"/>
  <c r="Q108" i="28"/>
  <c r="Q107" i="28"/>
  <c r="Q106" i="28"/>
  <c r="Q105" i="28"/>
  <c r="Q104" i="28"/>
  <c r="Q103" i="28"/>
  <c r="Q48" i="28"/>
  <c r="Q102" i="28"/>
  <c r="Q101" i="28"/>
  <c r="Q100" i="28"/>
  <c r="Q99" i="28"/>
  <c r="Q98" i="28"/>
  <c r="Q97" i="28"/>
  <c r="Q96" i="28"/>
  <c r="Q95" i="28"/>
  <c r="Q94" i="28"/>
  <c r="Q93" i="28"/>
  <c r="Q92" i="28"/>
  <c r="Q91" i="28"/>
  <c r="Q90" i="28"/>
  <c r="Q89" i="28"/>
  <c r="Q88" i="28"/>
  <c r="Q87" i="28"/>
  <c r="Q86" i="28"/>
  <c r="Q85" i="28"/>
  <c r="Q84" i="28"/>
  <c r="Q83" i="28"/>
  <c r="Q82" i="28"/>
  <c r="Q81" i="28"/>
  <c r="Q80" i="28"/>
  <c r="Q79" i="28"/>
  <c r="Q78" i="28"/>
  <c r="Q77" i="28"/>
  <c r="Q76" i="28"/>
  <c r="Q75" i="28"/>
  <c r="Q74" i="28"/>
  <c r="Q73" i="28"/>
  <c r="Q72" i="28"/>
  <c r="Q71" i="28"/>
  <c r="Q69" i="28"/>
  <c r="Q68" i="28"/>
  <c r="Q67" i="28"/>
  <c r="Q66" i="28"/>
  <c r="Q65" i="28"/>
  <c r="Q64" i="28"/>
  <c r="Q63" i="28"/>
  <c r="Q62" i="28"/>
  <c r="Q61" i="28"/>
  <c r="Q60" i="28"/>
  <c r="Q59" i="28"/>
  <c r="Q58" i="28"/>
  <c r="Q57" i="28"/>
  <c r="Q56" i="28"/>
  <c r="Q55" i="28"/>
  <c r="Q54" i="28"/>
  <c r="Q53" i="28"/>
  <c r="Q52" i="28"/>
  <c r="Q51" i="28"/>
  <c r="Q50" i="28"/>
  <c r="Q49" i="28"/>
  <c r="Q47" i="28"/>
  <c r="Q46" i="28"/>
  <c r="Q45" i="28"/>
  <c r="Q298" i="28"/>
  <c r="Q44" i="28"/>
  <c r="Q43" i="28"/>
  <c r="Q42" i="28"/>
  <c r="Q41" i="28"/>
  <c r="Q40" i="28"/>
  <c r="Q39" i="28"/>
  <c r="Q38" i="28"/>
  <c r="Q37" i="28"/>
  <c r="Q36" i="28"/>
  <c r="Q35" i="28"/>
  <c r="Q34" i="28"/>
  <c r="Q33" i="28"/>
  <c r="Q32" i="28"/>
  <c r="Q31" i="28"/>
  <c r="Q30" i="28"/>
  <c r="Q29" i="28"/>
  <c r="Q28" i="28"/>
  <c r="Q27" i="28"/>
  <c r="Q26" i="28"/>
  <c r="Q25" i="28"/>
  <c r="Q24" i="28"/>
  <c r="Q23" i="28"/>
  <c r="Q22" i="28"/>
  <c r="Q21" i="28"/>
  <c r="Q20" i="28"/>
  <c r="Q19" i="28"/>
  <c r="Q18" i="28"/>
  <c r="Q17" i="28"/>
  <c r="Q16" i="28"/>
  <c r="Q15" i="28"/>
  <c r="Q14" i="28"/>
  <c r="Q13" i="28"/>
  <c r="Q12" i="28"/>
  <c r="Q11" i="28"/>
  <c r="Q10" i="28"/>
  <c r="Q9" i="28"/>
  <c r="Q8" i="28"/>
  <c r="Q7" i="28"/>
  <c r="Q6" i="28"/>
  <c r="Q5" i="28"/>
  <c r="R419" i="28" l="1"/>
  <c r="R424" i="28"/>
  <c r="R418" i="28"/>
  <c r="R420" i="28"/>
  <c r="R421" i="28"/>
  <c r="R412" i="28"/>
  <c r="R416" i="28"/>
  <c r="R422" i="28"/>
  <c r="R415" i="28"/>
  <c r="R417" i="28"/>
  <c r="R423" i="28"/>
  <c r="R414" i="28"/>
  <c r="T414" i="27"/>
  <c r="C11" i="24" s="1"/>
  <c r="T413" i="27"/>
  <c r="C10" i="24" s="1"/>
  <c r="T412" i="27"/>
  <c r="C9" i="24" s="1"/>
  <c r="S424" i="27"/>
  <c r="C6" i="24" s="1"/>
  <c r="T419" i="28" l="1"/>
  <c r="R425" i="28"/>
  <c r="Q395" i="27" l="1"/>
  <c r="Q394" i="27"/>
  <c r="Q393" i="27"/>
  <c r="Q392" i="27"/>
  <c r="Q391" i="27"/>
  <c r="Q390" i="27"/>
  <c r="Q389" i="27"/>
  <c r="Q388" i="27"/>
  <c r="Q387" i="27"/>
  <c r="Q386" i="27"/>
  <c r="Q385" i="27"/>
  <c r="Q384" i="27"/>
  <c r="Q383" i="27"/>
  <c r="Q382" i="27"/>
  <c r="Q381" i="27"/>
  <c r="Q380" i="27"/>
  <c r="Q379" i="27"/>
  <c r="Q378" i="27"/>
  <c r="Q377" i="27"/>
  <c r="Q376" i="27"/>
  <c r="Q375" i="27"/>
  <c r="Q374" i="27"/>
  <c r="Q373" i="27"/>
  <c r="Q372" i="27"/>
  <c r="Q371" i="27"/>
  <c r="Q370" i="27"/>
  <c r="Q369" i="27"/>
  <c r="Q368" i="27"/>
  <c r="Q367" i="27"/>
  <c r="Q366" i="27"/>
  <c r="Q365" i="27"/>
  <c r="Q364" i="27"/>
  <c r="Q363" i="27"/>
  <c r="Q362" i="27"/>
  <c r="Q361" i="27"/>
  <c r="Q360" i="27"/>
  <c r="Q359" i="27"/>
  <c r="Q358" i="27"/>
  <c r="Q357" i="27"/>
  <c r="Q356" i="27"/>
  <c r="Q355" i="27"/>
  <c r="Q354" i="27"/>
  <c r="Q353" i="27"/>
  <c r="Q352" i="27"/>
  <c r="Q351" i="27"/>
  <c r="Q350" i="27"/>
  <c r="Q349" i="27"/>
  <c r="Q348" i="27"/>
  <c r="Q347" i="27"/>
  <c r="Q346" i="27"/>
  <c r="Q345" i="27"/>
  <c r="Q344" i="27"/>
  <c r="Q343" i="27"/>
  <c r="Q342" i="27"/>
  <c r="Q341" i="27"/>
  <c r="Q340" i="27"/>
  <c r="Q339" i="27"/>
  <c r="Q338" i="27"/>
  <c r="Q337" i="27"/>
  <c r="Q336" i="27"/>
  <c r="Q335" i="27"/>
  <c r="Q334" i="27"/>
  <c r="Q333" i="27"/>
  <c r="Q332" i="27"/>
  <c r="Q331" i="27"/>
  <c r="Q330" i="27"/>
  <c r="Q329" i="27"/>
  <c r="Q328" i="27"/>
  <c r="Q327" i="27"/>
  <c r="Q326" i="27"/>
  <c r="Q325" i="27"/>
  <c r="Q324" i="27"/>
  <c r="Q323" i="27"/>
  <c r="Q322" i="27"/>
  <c r="Q321" i="27"/>
  <c r="Q320" i="27"/>
  <c r="Q319" i="27"/>
  <c r="Q318" i="27"/>
  <c r="Q317" i="27"/>
  <c r="Q316" i="27"/>
  <c r="Q315" i="27"/>
  <c r="Q314" i="27"/>
  <c r="Q313" i="27"/>
  <c r="Q312" i="27"/>
  <c r="Q311" i="27"/>
  <c r="Q310" i="27"/>
  <c r="Q309" i="27"/>
  <c r="Q308" i="27"/>
  <c r="Q307" i="27"/>
  <c r="Q306" i="27"/>
  <c r="Q305" i="27"/>
  <c r="Q304" i="27"/>
  <c r="Q303" i="27"/>
  <c r="Q302" i="27"/>
  <c r="Q301" i="27"/>
  <c r="Q300" i="27"/>
  <c r="Q299" i="27"/>
  <c r="Q296" i="27"/>
  <c r="Q295" i="27"/>
  <c r="Q294" i="27"/>
  <c r="Q293" i="27"/>
  <c r="Q292" i="27"/>
  <c r="Q291" i="27"/>
  <c r="Q290" i="27"/>
  <c r="Q289" i="27"/>
  <c r="Q288" i="27"/>
  <c r="Q287" i="27"/>
  <c r="Q286" i="27"/>
  <c r="Q285" i="27"/>
  <c r="Q284" i="27"/>
  <c r="Q283" i="27"/>
  <c r="Q282" i="27"/>
  <c r="Q281" i="27"/>
  <c r="Q280" i="27"/>
  <c r="Q279" i="27"/>
  <c r="Q278" i="27"/>
  <c r="Q277" i="27"/>
  <c r="Q276" i="27"/>
  <c r="Q275" i="27"/>
  <c r="Q274" i="27"/>
  <c r="Q273" i="27"/>
  <c r="Q272" i="27"/>
  <c r="Q271" i="27"/>
  <c r="Q270" i="27"/>
  <c r="Q269" i="27"/>
  <c r="Q268" i="27"/>
  <c r="Q267" i="27"/>
  <c r="Q266" i="27"/>
  <c r="Q265" i="27"/>
  <c r="Q264" i="27"/>
  <c r="Q263" i="27"/>
  <c r="Q262" i="27"/>
  <c r="Q261" i="27"/>
  <c r="Q260" i="27"/>
  <c r="Q259" i="27"/>
  <c r="Q258" i="27"/>
  <c r="Q257" i="27"/>
  <c r="Q256" i="27"/>
  <c r="Q255" i="27"/>
  <c r="Q254" i="27"/>
  <c r="Q253" i="27"/>
  <c r="Q252" i="27"/>
  <c r="Q251" i="27"/>
  <c r="Q250" i="27"/>
  <c r="Q249" i="27"/>
  <c r="Q248" i="27"/>
  <c r="Q247" i="27"/>
  <c r="Q246" i="27"/>
  <c r="Q245" i="27"/>
  <c r="Q244" i="27"/>
  <c r="Q243" i="27"/>
  <c r="Q242" i="27"/>
  <c r="Q241" i="27"/>
  <c r="Q240" i="27"/>
  <c r="Q239" i="27"/>
  <c r="Q238" i="27"/>
  <c r="Q237" i="27"/>
  <c r="Q236" i="27"/>
  <c r="Q235" i="27"/>
  <c r="Q234" i="27"/>
  <c r="Q233" i="27"/>
  <c r="Q232" i="27"/>
  <c r="Q231" i="27"/>
  <c r="Q230" i="27"/>
  <c r="Q229" i="27"/>
  <c r="Q228" i="27"/>
  <c r="Q227" i="27"/>
  <c r="Q226" i="27"/>
  <c r="Q225" i="27"/>
  <c r="Q224" i="27"/>
  <c r="Q223" i="27"/>
  <c r="Q222" i="27"/>
  <c r="Q221" i="27"/>
  <c r="Q220" i="27"/>
  <c r="Q219" i="27"/>
  <c r="Q218" i="27"/>
  <c r="Q217" i="27"/>
  <c r="Q216" i="27"/>
  <c r="Q215" i="27"/>
  <c r="Q214" i="27"/>
  <c r="Q213" i="27"/>
  <c r="Q212" i="27"/>
  <c r="Q211" i="27"/>
  <c r="Q210" i="27"/>
  <c r="Q209" i="27"/>
  <c r="Q208" i="27"/>
  <c r="Q207" i="27"/>
  <c r="Q206" i="27"/>
  <c r="Q205" i="27"/>
  <c r="Q204" i="27"/>
  <c r="Q203" i="27"/>
  <c r="Q202" i="27"/>
  <c r="Q201" i="27"/>
  <c r="Q200" i="27"/>
  <c r="Q199" i="27"/>
  <c r="Q198" i="27"/>
  <c r="Q197" i="27"/>
  <c r="Q196" i="27"/>
  <c r="Q195" i="27"/>
  <c r="Q194" i="27"/>
  <c r="Q193" i="27"/>
  <c r="Q192" i="27"/>
  <c r="Q191" i="27"/>
  <c r="Q190" i="27"/>
  <c r="Q189" i="27"/>
  <c r="Q188" i="27"/>
  <c r="Q187" i="27"/>
  <c r="Q186" i="27"/>
  <c r="Q185" i="27"/>
  <c r="Q184" i="27"/>
  <c r="Q183" i="27"/>
  <c r="Q182" i="27"/>
  <c r="Q181" i="27"/>
  <c r="Q180" i="27"/>
  <c r="Q179" i="27"/>
  <c r="Q178" i="27"/>
  <c r="Q177" i="27"/>
  <c r="Q176" i="27"/>
  <c r="Q175" i="27"/>
  <c r="Q174" i="27"/>
  <c r="Q173" i="27"/>
  <c r="Q172" i="27"/>
  <c r="Q171" i="27"/>
  <c r="Q170" i="27"/>
  <c r="Q169" i="27"/>
  <c r="Q168" i="27"/>
  <c r="Q167" i="27"/>
  <c r="Q166" i="27"/>
  <c r="Q165" i="27"/>
  <c r="Q164" i="27"/>
  <c r="Q163" i="27"/>
  <c r="Q162" i="27"/>
  <c r="Q161" i="27"/>
  <c r="Q160" i="27"/>
  <c r="Q159" i="27"/>
  <c r="Q158" i="27"/>
  <c r="Q157" i="27"/>
  <c r="Q156" i="27"/>
  <c r="Q155" i="27"/>
  <c r="Q154" i="27"/>
  <c r="Q153" i="27"/>
  <c r="Q152" i="27"/>
  <c r="Q151" i="27"/>
  <c r="Q150" i="27"/>
  <c r="Q149" i="27"/>
  <c r="Q148" i="27"/>
  <c r="Q147" i="27"/>
  <c r="Q146" i="27"/>
  <c r="Q145" i="27"/>
  <c r="Q144" i="27"/>
  <c r="Q143" i="27"/>
  <c r="Q142" i="27"/>
  <c r="Q141" i="27"/>
  <c r="Q140" i="27"/>
  <c r="Q139" i="27"/>
  <c r="Q138" i="27"/>
  <c r="Q137" i="27"/>
  <c r="Q136" i="27"/>
  <c r="Q135" i="27"/>
  <c r="Q134" i="27"/>
  <c r="Q133" i="27"/>
  <c r="Q132" i="27"/>
  <c r="Q131" i="27"/>
  <c r="Q130" i="27"/>
  <c r="Q129" i="27"/>
  <c r="Q128" i="27"/>
  <c r="Q127" i="27"/>
  <c r="Q126" i="27"/>
  <c r="Q125" i="27"/>
  <c r="Q124" i="27"/>
  <c r="Q123" i="27"/>
  <c r="Q122" i="27"/>
  <c r="Q121" i="27"/>
  <c r="Q120" i="27"/>
  <c r="Q119" i="27"/>
  <c r="Q118" i="27"/>
  <c r="Q117" i="27"/>
  <c r="Q116" i="27"/>
  <c r="Q115" i="27"/>
  <c r="Q114" i="27"/>
  <c r="Q113" i="27"/>
  <c r="Q112" i="27"/>
  <c r="Q111" i="27"/>
  <c r="Q110" i="27"/>
  <c r="Q109" i="27"/>
  <c r="Q108" i="27"/>
  <c r="Q107" i="27"/>
  <c r="Q106" i="27"/>
  <c r="Q105" i="27"/>
  <c r="Q104" i="27"/>
  <c r="Q103" i="27"/>
  <c r="Q102" i="27"/>
  <c r="Q101" i="27"/>
  <c r="Q100" i="27"/>
  <c r="Q99" i="27"/>
  <c r="Q98" i="27"/>
  <c r="Q97" i="27"/>
  <c r="Q96" i="27"/>
  <c r="Q95" i="27"/>
  <c r="Q94" i="27"/>
  <c r="Q93" i="27"/>
  <c r="Q92" i="27"/>
  <c r="Q91" i="27"/>
  <c r="Q90" i="27"/>
  <c r="Q89" i="27"/>
  <c r="Q88" i="27"/>
  <c r="Q87" i="27"/>
  <c r="Q86" i="27"/>
  <c r="Q85" i="27"/>
  <c r="Q84" i="27"/>
  <c r="Q83" i="27"/>
  <c r="Q82" i="27"/>
  <c r="Q81" i="27"/>
  <c r="Q80" i="27"/>
  <c r="Q79" i="27"/>
  <c r="Q78" i="27"/>
  <c r="Q77" i="27"/>
  <c r="Q76" i="27"/>
  <c r="Q75" i="27"/>
  <c r="Q74" i="27"/>
  <c r="Q73" i="27"/>
  <c r="Q72" i="27"/>
  <c r="Q71" i="27"/>
  <c r="Q70" i="27"/>
  <c r="Q69" i="27"/>
  <c r="Q68" i="27"/>
  <c r="Q67" i="27"/>
  <c r="Q66" i="27"/>
  <c r="Q65" i="27"/>
  <c r="Q64" i="27"/>
  <c r="Q63" i="27"/>
  <c r="Q62" i="27"/>
  <c r="Q61" i="27"/>
  <c r="Q60" i="27"/>
  <c r="Q59" i="27"/>
  <c r="Q58" i="27"/>
  <c r="Q57" i="27"/>
  <c r="Q56" i="27"/>
  <c r="Q55" i="27"/>
  <c r="Q54" i="27"/>
  <c r="Q53" i="27"/>
  <c r="Q52" i="27"/>
  <c r="Q51" i="27"/>
  <c r="Q50" i="27"/>
  <c r="Q49" i="27"/>
  <c r="Q48" i="27"/>
  <c r="Q47" i="27"/>
  <c r="Q46" i="27"/>
  <c r="Q45" i="27"/>
  <c r="Q297" i="27"/>
  <c r="Q44" i="27"/>
  <c r="Q43" i="27"/>
  <c r="Q42" i="27"/>
  <c r="Q41" i="27"/>
  <c r="Q40" i="27"/>
  <c r="Q39" i="27"/>
  <c r="Q38" i="27"/>
  <c r="Q37" i="27"/>
  <c r="Q36" i="27"/>
  <c r="Q35" i="27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7" i="27"/>
  <c r="Q16" i="27"/>
  <c r="Q15" i="27"/>
  <c r="Q14" i="27"/>
  <c r="Q13" i="27"/>
  <c r="Q12" i="27"/>
  <c r="Q11" i="27"/>
  <c r="Q10" i="27"/>
  <c r="Q9" i="27"/>
  <c r="Q8" i="27"/>
  <c r="Q7" i="27"/>
  <c r="Q6" i="27"/>
  <c r="Q5" i="27"/>
  <c r="R423" i="27" l="1"/>
  <c r="R412" i="27"/>
  <c r="C4" i="24" s="1"/>
  <c r="R413" i="27"/>
  <c r="R419" i="27"/>
  <c r="R414" i="27"/>
  <c r="R420" i="27"/>
  <c r="R418" i="27"/>
  <c r="R415" i="27"/>
  <c r="R421" i="27"/>
  <c r="R416" i="27"/>
  <c r="R422" i="27"/>
  <c r="R417" i="27"/>
  <c r="R424" i="27" l="1"/>
  <c r="C5" i="24" s="1"/>
  <c r="D6" i="24" l="1"/>
  <c r="D5" i="24" l="1"/>
  <c r="D4" i="24" s="1"/>
  <c r="D11" i="24"/>
  <c r="D9" i="24"/>
  <c r="D10" i="24"/>
</calcChain>
</file>

<file path=xl/sharedStrings.xml><?xml version="1.0" encoding="utf-8"?>
<sst xmlns="http://schemas.openxmlformats.org/spreadsheetml/2006/main" count="5257" uniqueCount="1544">
  <si>
    <t>CỘNG HÒA XÃ HỘI CHỦ NGHĨA VIỆT NAM</t>
  </si>
  <si>
    <t>Độc lập- Tự do - Hạnh phúc</t>
  </si>
  <si>
    <t>……o0o…..</t>
  </si>
  <si>
    <t>STT</t>
  </si>
  <si>
    <t xml:space="preserve">HỌ </t>
  </si>
  <si>
    <t>TÊN</t>
  </si>
  <si>
    <t>Bác sĩ</t>
  </si>
  <si>
    <t>Lao động tự do</t>
  </si>
  <si>
    <t>Viên chức</t>
  </si>
  <si>
    <t>Hưu trí</t>
  </si>
  <si>
    <t>TIÊU CHÍ VỀ ĐỐI TƯỢNG</t>
  </si>
  <si>
    <t>TIÊU CHÍ ƯU TIÊN KHÁC</t>
  </si>
  <si>
    <t>TIÊU CHÍ ƯU TIÊN DO UBND TỈNH QUY ĐỊNH</t>
  </si>
  <si>
    <t>Có nhà ở thuộc sở hữu của mình là căn hộ chung cư nhưng bình quân dưới 10m2/sàn sử dụng/người</t>
  </si>
  <si>
    <t>Có nhà ở riêng lẻ thuộc sở hữu của mình nhưng diện tích nhà ở bình quân dưới 10m2/sàn sử dụng/người</t>
  </si>
  <si>
    <t xml:space="preserve">Hộ gia đình có 01 người thuộc đối tượng 2 và có ít nhất 01 người thuộc đối tượng 3 </t>
  </si>
  <si>
    <t xml:space="preserve">Hộ gia đình có từ 02 người trở lên thuộc đối tượng 3 </t>
  </si>
  <si>
    <t>Đối tượng</t>
  </si>
  <si>
    <t>Ý KIẾN XÉT DUYỆT</t>
  </si>
  <si>
    <t>Không đủ điều kiện</t>
  </si>
  <si>
    <t>Tổng số hồ sơ đăng ký</t>
  </si>
  <si>
    <t>Đối tượng 1</t>
  </si>
  <si>
    <t>Thành phần</t>
  </si>
  <si>
    <t>Số lượng</t>
  </si>
  <si>
    <t>tỷ lệ</t>
  </si>
  <si>
    <t>Đối tượng 2</t>
  </si>
  <si>
    <t>Đối tượng 3</t>
  </si>
  <si>
    <t>Dược sĩ, nhân viên y tế</t>
  </si>
  <si>
    <t>Cán bộ công chức</t>
  </si>
  <si>
    <t>Công an, sĩ quan</t>
  </si>
  <si>
    <t>stt</t>
  </si>
  <si>
    <t>Hồ sơ đủ điều kiện</t>
  </si>
  <si>
    <t>Rút hồ sơ</t>
  </si>
  <si>
    <t>A</t>
  </si>
  <si>
    <t>Điều kiện hồ sơ</t>
  </si>
  <si>
    <t>B</t>
  </si>
  <si>
    <t>C</t>
  </si>
  <si>
    <t>Thành phần công tác</t>
  </si>
  <si>
    <t>DANH SÁCH XÉT DUYỆT ĐỒI TƯỢNG, ĐIỀU KIỆN VÀ CHẤM ĐIỂM ƯU TIÊN ĐỐI TƯỢNG ĐĂNG KÝ MUA NHÀ Ở XÃ HỘI</t>
  </si>
  <si>
    <t>TỔNG HỢP XÉT DUYỆT DANH SÁCH ĐĂNG KÝ MUA NHÀ
DỰ ÁN: NHÀ Ở XÃ HỘI NAM NGÂN (SEAFRONT)</t>
  </si>
  <si>
    <t>Chưa có nhà ở; đối tượng trả lại nhà ở thuộc sở hữu nhà nước đang sử dụng và chưa có nhà ở thuộc sở hữu của mình tại nơi đang sinh sống</t>
  </si>
  <si>
    <t>Đối tượng 1 (Quy định tại các khoản 1,6 và 8 điều 3 của QĐ 16/2019/QĐ-UBND BĐ)</t>
  </si>
  <si>
    <t>Đối tượng 2 (Quy định tại các khoản 3,4  và 5 điều 3 của QĐ 16/2019/QĐ-UBND BĐ)</t>
  </si>
  <si>
    <t>Đối tượng 3  quy định tại  các khoản 2 và 7 điều 3 của QĐ 16/2019/QĐ-UBND BĐ</t>
  </si>
  <si>
    <t>Hộ gia đình có từ 02 người trở lên thuộc đối tượng 2</t>
  </si>
  <si>
    <t>DỰ ÁN: NHÀ Ở XÃ HỘI NAM NGÂN (SEAFRONT)</t>
  </si>
  <si>
    <t>Đối tượng quy định tại Khoản 1,2 Điều 3 của Quy định này; Giáo sư, phó giáo sư; nhà giáo(nhân dân, ưu tú); nghệ sĩ (nhân dân, ưu tú); thầy thuốc (nhân dân, ưu tú); người được khen thưởng huân chương cao quý của nhà nước; Tiến sĩ, chiến sĩ thi đua toàn quốc</t>
  </si>
  <si>
    <t>Đối tượng là bác sĩ chuyên khoa cấp I,II, dược sĩ chuyên khoa cấp I,II, bác sĩ nội trú; đối tượng thuộc diện thu hút theo chính sách thu hút nguồn nhân lực của tỉnh; đối tượng đào tạo theo Đề án phát triển nguồn nhân lực chất lượng cao của tỉnh; hộ gia đình có 2 người trở lên thuộc ĐT quy định tại Khoản 3,4,5 Điều 3 có đủ thời gian công tác từ 10 năm trở lên; đối tượng là hộ đơn thân có con sống cùng đang còn phụ thuộc</t>
  </si>
  <si>
    <t>Hộ gia đình có 1 người thuộc đối tượng quy định tại các Khoản 3,4,5 Điều 3 của Quy định này có đủ thời gian công tác từ 10 năm trở lên</t>
  </si>
  <si>
    <t>Nguyễn Minh</t>
  </si>
  <si>
    <t>Hùng</t>
  </si>
  <si>
    <t>Nguyễn Thị</t>
  </si>
  <si>
    <t>Kiều</t>
  </si>
  <si>
    <t>Hưởn</t>
  </si>
  <si>
    <t>Nhân</t>
  </si>
  <si>
    <t xml:space="preserve">Nguyễn Thị Kim </t>
  </si>
  <si>
    <t>Thu</t>
  </si>
  <si>
    <t xml:space="preserve">Phạm Thị </t>
  </si>
  <si>
    <t>Đỏ</t>
  </si>
  <si>
    <t>Lương Thị</t>
  </si>
  <si>
    <t>Nội</t>
  </si>
  <si>
    <t>Phạm Thị</t>
  </si>
  <si>
    <t>Kỵ</t>
  </si>
  <si>
    <t>Nguyễn Tuấn</t>
  </si>
  <si>
    <t>Anh</t>
  </si>
  <si>
    <t xml:space="preserve">Nguyễn Thanh </t>
  </si>
  <si>
    <t>Trọng</t>
  </si>
  <si>
    <t>Võ Huỳnh Kiều Mỹ Bích</t>
  </si>
  <si>
    <t>Lê</t>
  </si>
  <si>
    <t>Nguyễn Thị Hà</t>
  </si>
  <si>
    <t>Dương</t>
  </si>
  <si>
    <t>Nguyễn Thị Thu</t>
  </si>
  <si>
    <t>Thủy</t>
  </si>
  <si>
    <t>Nguyễn Xuân</t>
  </si>
  <si>
    <t>Phương</t>
  </si>
  <si>
    <t>Lê Văn</t>
  </si>
  <si>
    <t>Thành</t>
  </si>
  <si>
    <t>Nguyễn Thị Lương</t>
  </si>
  <si>
    <t xml:space="preserve">Trần Thị </t>
  </si>
  <si>
    <t>Trinh</t>
  </si>
  <si>
    <t>Phạm Thế</t>
  </si>
  <si>
    <t>Nguyên</t>
  </si>
  <si>
    <t>Bùi Ngọc</t>
  </si>
  <si>
    <t>Nguyễn Thanh</t>
  </si>
  <si>
    <t>Sâm</t>
  </si>
  <si>
    <t>Võ Thị</t>
  </si>
  <si>
    <t>Thắm</t>
  </si>
  <si>
    <t>Nguyễn Thị Thanh</t>
  </si>
  <si>
    <t>Thương</t>
  </si>
  <si>
    <t xml:space="preserve">Nguyễn Văn </t>
  </si>
  <si>
    <t>Nhuận</t>
  </si>
  <si>
    <t>Trần Thanh Thùy</t>
  </si>
  <si>
    <t>Trang</t>
  </si>
  <si>
    <t>Trần Thanh Anh</t>
  </si>
  <si>
    <t xml:space="preserve">Thư  </t>
  </si>
  <si>
    <t xml:space="preserve">Đoàn Thái </t>
  </si>
  <si>
    <t>Mươi</t>
  </si>
  <si>
    <t>Phạm Bảo</t>
  </si>
  <si>
    <t>Ân</t>
  </si>
  <si>
    <t>Nguyễn Thành</t>
  </si>
  <si>
    <t>Chi</t>
  </si>
  <si>
    <t>Quang</t>
  </si>
  <si>
    <t>Nguyễn</t>
  </si>
  <si>
    <t>Sơn</t>
  </si>
  <si>
    <t xml:space="preserve">Trần Mỹ </t>
  </si>
  <si>
    <t>Châu</t>
  </si>
  <si>
    <t>Nguyễn Ngọc</t>
  </si>
  <si>
    <t>Hưng</t>
  </si>
  <si>
    <t xml:space="preserve">Nguyễn Hồng </t>
  </si>
  <si>
    <t>Phúc</t>
  </si>
  <si>
    <t>Nguyễn Thị Minh</t>
  </si>
  <si>
    <t>Thảo</t>
  </si>
  <si>
    <t>Bùi Thanh</t>
  </si>
  <si>
    <t>Tùng</t>
  </si>
  <si>
    <t>Đoàn Thị Hồng</t>
  </si>
  <si>
    <t>Diễm</t>
  </si>
  <si>
    <t xml:space="preserve">Nguyễn Thị </t>
  </si>
  <si>
    <t>Hằng</t>
  </si>
  <si>
    <t>Huỳnh Tợ</t>
  </si>
  <si>
    <t>Nam</t>
  </si>
  <si>
    <t>Trần Quốc</t>
  </si>
  <si>
    <t>Việt</t>
  </si>
  <si>
    <t xml:space="preserve">Lê Hồng </t>
  </si>
  <si>
    <t>Quảng</t>
  </si>
  <si>
    <t>Nguyễn Thị Mỹ</t>
  </si>
  <si>
    <t>Lệ</t>
  </si>
  <si>
    <t>Lê Xuân</t>
  </si>
  <si>
    <t>Bảo</t>
  </si>
  <si>
    <t>Trương Thị Mỹ</t>
  </si>
  <si>
    <t>Hạnh</t>
  </si>
  <si>
    <t>Lâm Thị Sơn</t>
  </si>
  <si>
    <t>Nguyễn Tấn</t>
  </si>
  <si>
    <t>Ngọc</t>
  </si>
  <si>
    <t>Dương Quốc</t>
  </si>
  <si>
    <t>Sỹ</t>
  </si>
  <si>
    <t>Trần Thị Thanh</t>
  </si>
  <si>
    <t>Minh</t>
  </si>
  <si>
    <t xml:space="preserve">Nguyễn Trọng </t>
  </si>
  <si>
    <t>Nghĩa</t>
  </si>
  <si>
    <t>Đoàn Ngọc</t>
  </si>
  <si>
    <t>Tường</t>
  </si>
  <si>
    <t>Sử Thị Hoài</t>
  </si>
  <si>
    <t>Thanh</t>
  </si>
  <si>
    <t>Trần Thị Ngọc</t>
  </si>
  <si>
    <t>Hà</t>
  </si>
  <si>
    <t xml:space="preserve">Bùi Thị Phương </t>
  </si>
  <si>
    <t>Thúy</t>
  </si>
  <si>
    <t>Trần Thanh</t>
  </si>
  <si>
    <t xml:space="preserve">Lê Thái </t>
  </si>
  <si>
    <t>Tân</t>
  </si>
  <si>
    <t xml:space="preserve">Nguyễn Thị Ngọc </t>
  </si>
  <si>
    <t>Nguyễn Thị Thủy</t>
  </si>
  <si>
    <t>Tiên</t>
  </si>
  <si>
    <t>Phạm Văn</t>
  </si>
  <si>
    <t>Oanh</t>
  </si>
  <si>
    <t>Võ Tấn</t>
  </si>
  <si>
    <t>Danh</t>
  </si>
  <si>
    <t>Hoàng</t>
  </si>
  <si>
    <t>Lê Thị Ý</t>
  </si>
  <si>
    <t>Nhi</t>
  </si>
  <si>
    <t xml:space="preserve">Tạ Thị Thanh </t>
  </si>
  <si>
    <t>Nguyễn Đình</t>
  </si>
  <si>
    <t>Huy</t>
  </si>
  <si>
    <t>Trần Minh</t>
  </si>
  <si>
    <t>Trung</t>
  </si>
  <si>
    <t>Cảnh</t>
  </si>
  <si>
    <t xml:space="preserve">Nguyễn Hữu </t>
  </si>
  <si>
    <t>Hiệp</t>
  </si>
  <si>
    <t xml:space="preserve">Nguyễn Thái </t>
  </si>
  <si>
    <t>Thức</t>
  </si>
  <si>
    <t>Khuynh</t>
  </si>
  <si>
    <t xml:space="preserve">Nguyễn Hoàng </t>
  </si>
  <si>
    <t>Nguyễn Thế</t>
  </si>
  <si>
    <t>Vinh</t>
  </si>
  <si>
    <t xml:space="preserve">Phan Anh </t>
  </si>
  <si>
    <t>Khoa</t>
  </si>
  <si>
    <t>Nguyễn Thị Bích</t>
  </si>
  <si>
    <t>Hiền</t>
  </si>
  <si>
    <t>Trần Quang</t>
  </si>
  <si>
    <t>Dũng</t>
  </si>
  <si>
    <t>Châu Ngọc</t>
  </si>
  <si>
    <t>Sanh</t>
  </si>
  <si>
    <t xml:space="preserve">Phan Ngọc </t>
  </si>
  <si>
    <t>Vũ</t>
  </si>
  <si>
    <t>Huỳnh Nguyên</t>
  </si>
  <si>
    <t>Lộc</t>
  </si>
  <si>
    <t>Nguyễn Thị Thúy</t>
  </si>
  <si>
    <t>Hồng</t>
  </si>
  <si>
    <t xml:space="preserve">Phạm Ngọc </t>
  </si>
  <si>
    <t>Tuân</t>
  </si>
  <si>
    <t>Trần Xuân</t>
  </si>
  <si>
    <t xml:space="preserve">Huỳnh Văn </t>
  </si>
  <si>
    <t>Quách Đình</t>
  </si>
  <si>
    <t>Phạm Thùy</t>
  </si>
  <si>
    <t>Dung</t>
  </si>
  <si>
    <t>Hạ</t>
  </si>
  <si>
    <t>Nguyễn Như</t>
  </si>
  <si>
    <t>Võ Thành</t>
  </si>
  <si>
    <t>Công</t>
  </si>
  <si>
    <t>Hồ Đắc</t>
  </si>
  <si>
    <t>Khánh</t>
  </si>
  <si>
    <t>Đinh Xuân</t>
  </si>
  <si>
    <t>Nhật</t>
  </si>
  <si>
    <t>Lê Thị</t>
  </si>
  <si>
    <t>Hoa</t>
  </si>
  <si>
    <t>Trần Thị Đại</t>
  </si>
  <si>
    <t>Lợi</t>
  </si>
  <si>
    <t>Đoàn Hoài</t>
  </si>
  <si>
    <t>Phi</t>
  </si>
  <si>
    <t xml:space="preserve">Hồ Văn </t>
  </si>
  <si>
    <t>Thư</t>
  </si>
  <si>
    <t>Phan Thanh</t>
  </si>
  <si>
    <t>Phạm Duy Thùy</t>
  </si>
  <si>
    <t>Nguyễn Thị Ti</t>
  </si>
  <si>
    <t>Sa</t>
  </si>
  <si>
    <t>Đặng Thị Ngọc</t>
  </si>
  <si>
    <t>Tuyết</t>
  </si>
  <si>
    <t>Đặng Vũ</t>
  </si>
  <si>
    <t>Văn</t>
  </si>
  <si>
    <t>Đào Xuân</t>
  </si>
  <si>
    <t>Tâm</t>
  </si>
  <si>
    <t>Lê Oanh</t>
  </si>
  <si>
    <t>Trưởng</t>
  </si>
  <si>
    <t>Nguyễn Thị Trúc</t>
  </si>
  <si>
    <t xml:space="preserve">Gia </t>
  </si>
  <si>
    <t>Trần Đức</t>
  </si>
  <si>
    <t>Thịnh</t>
  </si>
  <si>
    <t>Đỗ</t>
  </si>
  <si>
    <t xml:space="preserve">Lê Châu </t>
  </si>
  <si>
    <t xml:space="preserve">Lê Minh </t>
  </si>
  <si>
    <t>Hồ Quang</t>
  </si>
  <si>
    <t>Ánh</t>
  </si>
  <si>
    <t xml:space="preserve">Nguyễn Anh </t>
  </si>
  <si>
    <t>Tuấn</t>
  </si>
  <si>
    <t>Phan Quốc</t>
  </si>
  <si>
    <t>Trí</t>
  </si>
  <si>
    <t>Nguyễn Thị Diệu</t>
  </si>
  <si>
    <t>Phạm Tiến</t>
  </si>
  <si>
    <t xml:space="preserve">Nguyễn An </t>
  </si>
  <si>
    <t>Đặng Thế</t>
  </si>
  <si>
    <t>Nguyễn Lê Nhã</t>
  </si>
  <si>
    <t>Uyên</t>
  </si>
  <si>
    <t xml:space="preserve">Võ Quốc </t>
  </si>
  <si>
    <t>Vịnh</t>
  </si>
  <si>
    <t>Tiếp</t>
  </si>
  <si>
    <t>Võ Đình</t>
  </si>
  <si>
    <t>Hòa</t>
  </si>
  <si>
    <t>Bùi Trọng</t>
  </si>
  <si>
    <t>Duy</t>
  </si>
  <si>
    <t>Phan Trúc</t>
  </si>
  <si>
    <t>Nguyễn Võ</t>
  </si>
  <si>
    <t>Luân</t>
  </si>
  <si>
    <t xml:space="preserve">Lâm Thị Thu </t>
  </si>
  <si>
    <t>Hương</t>
  </si>
  <si>
    <t xml:space="preserve">Lê Trọng </t>
  </si>
  <si>
    <t>Trương Duy</t>
  </si>
  <si>
    <t>Kiên</t>
  </si>
  <si>
    <t>Lê Thị Mỹ</t>
  </si>
  <si>
    <t>Lê Hiền</t>
  </si>
  <si>
    <t>Đạt</t>
  </si>
  <si>
    <t>Phùng Thị Minh</t>
  </si>
  <si>
    <t>Thuận</t>
  </si>
  <si>
    <t>Phạm Thị Ánh</t>
  </si>
  <si>
    <t>Đặng Thái Thanh</t>
  </si>
  <si>
    <t>Võ Đại</t>
  </si>
  <si>
    <t>Long</t>
  </si>
  <si>
    <t>Võ Thị Phương</t>
  </si>
  <si>
    <t>Nguyễn Phong</t>
  </si>
  <si>
    <t xml:space="preserve">Hồ Công </t>
  </si>
  <si>
    <t>Trường</t>
  </si>
  <si>
    <t>Dũ</t>
  </si>
  <si>
    <t>Đỗ Thị Hiền</t>
  </si>
  <si>
    <t>Diệu</t>
  </si>
  <si>
    <t>Nguyễn Thị Hướng</t>
  </si>
  <si>
    <t>Huỳnh Tấn</t>
  </si>
  <si>
    <t>Cường</t>
  </si>
  <si>
    <t>Trương Thị Thùy</t>
  </si>
  <si>
    <t xml:space="preserve">Võ Thị Như </t>
  </si>
  <si>
    <t>Thắng</t>
  </si>
  <si>
    <t>Nguyễn Thị Hiếu</t>
  </si>
  <si>
    <t xml:space="preserve">Phạm Anh </t>
  </si>
  <si>
    <t>Thi</t>
  </si>
  <si>
    <t>Dương Thành</t>
  </si>
  <si>
    <t>Chánh</t>
  </si>
  <si>
    <t>Lê Võ Hồng</t>
  </si>
  <si>
    <t>Phạm Xuân</t>
  </si>
  <si>
    <t>Trần Thị</t>
  </si>
  <si>
    <t>Mỹ</t>
  </si>
  <si>
    <t>Bùi Long</t>
  </si>
  <si>
    <t>Tuyển</t>
  </si>
  <si>
    <t>Phan Trương Minh</t>
  </si>
  <si>
    <t>Đức</t>
  </si>
  <si>
    <t xml:space="preserve">Bùi Thị Thanh </t>
  </si>
  <si>
    <t>Đinh Hoàng</t>
  </si>
  <si>
    <t xml:space="preserve">Đỗ Huỳnh </t>
  </si>
  <si>
    <t xml:space="preserve">Nguyễn Quốc </t>
  </si>
  <si>
    <t>Tiến</t>
  </si>
  <si>
    <t>Lê Thị Ngọc</t>
  </si>
  <si>
    <t>Sen</t>
  </si>
  <si>
    <t xml:space="preserve">Đặng Cam </t>
  </si>
  <si>
    <t>Điền</t>
  </si>
  <si>
    <t>Trần Phương</t>
  </si>
  <si>
    <t xml:space="preserve">Bùi Lê </t>
  </si>
  <si>
    <t>Thái Thành</t>
  </si>
  <si>
    <t>Nguyễn Quốc</t>
  </si>
  <si>
    <t xml:space="preserve">Lê Văn </t>
  </si>
  <si>
    <t>Huỳnh Thị Lệ</t>
  </si>
  <si>
    <t>Nguyễn Phú</t>
  </si>
  <si>
    <t>Thọ</t>
  </si>
  <si>
    <t xml:space="preserve">Nguyễn Lam </t>
  </si>
  <si>
    <t>Trương Thị Thảo</t>
  </si>
  <si>
    <t>Ly</t>
  </si>
  <si>
    <t xml:space="preserve">Lê Hà Phương </t>
  </si>
  <si>
    <t>Đông</t>
  </si>
  <si>
    <t>Nguyễn Thị Tiền</t>
  </si>
  <si>
    <t>Giang</t>
  </si>
  <si>
    <t xml:space="preserve">Võ Thị  </t>
  </si>
  <si>
    <t>Hậu</t>
  </si>
  <si>
    <t>Vũ Quang</t>
  </si>
  <si>
    <t>Bình</t>
  </si>
  <si>
    <t xml:space="preserve">Nguyễn Thị Hoài </t>
  </si>
  <si>
    <t>Trần Thị Cẩm</t>
  </si>
  <si>
    <t>Nhung</t>
  </si>
  <si>
    <t>Đinh Quang</t>
  </si>
  <si>
    <t>Sĩ</t>
  </si>
  <si>
    <t>Hòe</t>
  </si>
  <si>
    <t>Võ Thanh</t>
  </si>
  <si>
    <t>Sương</t>
  </si>
  <si>
    <t xml:space="preserve">Nguyễn Bích </t>
  </si>
  <si>
    <t>Đỗ Thanh</t>
  </si>
  <si>
    <t>Thoại</t>
  </si>
  <si>
    <t>Lê Hồng</t>
  </si>
  <si>
    <t>Nguyễn Hoài</t>
  </si>
  <si>
    <t>Nhơn</t>
  </si>
  <si>
    <t>Phạm Thị Ngọc</t>
  </si>
  <si>
    <t>Đặng Bá</t>
  </si>
  <si>
    <t>Huỳnh Thanh</t>
  </si>
  <si>
    <t xml:space="preserve">Nguyễn Thị Ái </t>
  </si>
  <si>
    <t>Vân</t>
  </si>
  <si>
    <t>Nguyễn Quang</t>
  </si>
  <si>
    <t>Nguyễn Hữu</t>
  </si>
  <si>
    <t>Trần Thị Lê</t>
  </si>
  <si>
    <t xml:space="preserve">Nguyễn Bảo </t>
  </si>
  <si>
    <t>Linh</t>
  </si>
  <si>
    <t>Huỳnh Quang</t>
  </si>
  <si>
    <t>Toàn</t>
  </si>
  <si>
    <t>Lý Lâm Ngọc</t>
  </si>
  <si>
    <t>Quyên</t>
  </si>
  <si>
    <t xml:space="preserve">Hồ Trọng </t>
  </si>
  <si>
    <t>Tú</t>
  </si>
  <si>
    <t>Nguyễn Xuân Như</t>
  </si>
  <si>
    <t>Quỳnh</t>
  </si>
  <si>
    <t>Trần Võ Thị Kim</t>
  </si>
  <si>
    <t>Siêng</t>
  </si>
  <si>
    <t>Bùi Duy</t>
  </si>
  <si>
    <t>Đào Trung</t>
  </si>
  <si>
    <t>Can</t>
  </si>
  <si>
    <t>Đặng Xuân</t>
  </si>
  <si>
    <t>Lâm</t>
  </si>
  <si>
    <t>Nguyễn Thị Phùng</t>
  </si>
  <si>
    <t>Lạc</t>
  </si>
  <si>
    <t>Võ Hương</t>
  </si>
  <si>
    <t>Trà</t>
  </si>
  <si>
    <t xml:space="preserve">Nguyễn Duy </t>
  </si>
  <si>
    <t>Tiện</t>
  </si>
  <si>
    <t>Phạm Thị Phương</t>
  </si>
  <si>
    <t>Lê Tấn</t>
  </si>
  <si>
    <t>Nguyễn Viết</t>
  </si>
  <si>
    <t>Trị</t>
  </si>
  <si>
    <t>Hồ Hồng</t>
  </si>
  <si>
    <t>Vy</t>
  </si>
  <si>
    <t>Võ Trung</t>
  </si>
  <si>
    <t>Tín</t>
  </si>
  <si>
    <t>Trịnh</t>
  </si>
  <si>
    <t>Liễu</t>
  </si>
  <si>
    <t>Trịnh Ngọc</t>
  </si>
  <si>
    <t xml:space="preserve">Hà Ngọc </t>
  </si>
  <si>
    <t>Cư</t>
  </si>
  <si>
    <t>Trần Thị Hương</t>
  </si>
  <si>
    <t>Huyền</t>
  </si>
  <si>
    <t>Dương Đình</t>
  </si>
  <si>
    <t>Đặng Lê Hồng</t>
  </si>
  <si>
    <t>Ba</t>
  </si>
  <si>
    <t>Đăng Toàn</t>
  </si>
  <si>
    <t>Hiếu</t>
  </si>
  <si>
    <t xml:space="preserve">Na </t>
  </si>
  <si>
    <t>Lê Thị Tuyết</t>
  </si>
  <si>
    <t>Hồ Minh</t>
  </si>
  <si>
    <t>Điệp</t>
  </si>
  <si>
    <t>Dương Thị Tường</t>
  </si>
  <si>
    <t>Vi</t>
  </si>
  <si>
    <t>Phan Văn</t>
  </si>
  <si>
    <t xml:space="preserve">Võ Thị </t>
  </si>
  <si>
    <t>Trương Đình</t>
  </si>
  <si>
    <t>Phước</t>
  </si>
  <si>
    <t>Dự</t>
  </si>
  <si>
    <t>Nguyễn Thị Ni</t>
  </si>
  <si>
    <t xml:space="preserve">Đỗ Đình </t>
  </si>
  <si>
    <t xml:space="preserve">Bùi Thị </t>
  </si>
  <si>
    <t xml:space="preserve">Võ Thị Anh </t>
  </si>
  <si>
    <t>Võ Văn</t>
  </si>
  <si>
    <t>Hân</t>
  </si>
  <si>
    <t>Phạm Trường</t>
  </si>
  <si>
    <t>Mạc Vũ</t>
  </si>
  <si>
    <t>Hoài</t>
  </si>
  <si>
    <t>Bùi Kim Châu</t>
  </si>
  <si>
    <t xml:space="preserve">Phan Khắc Bảo </t>
  </si>
  <si>
    <t>Hải</t>
  </si>
  <si>
    <t xml:space="preserve">Bùi Nguyễn Cao </t>
  </si>
  <si>
    <t xml:space="preserve">Hồ Anh </t>
  </si>
  <si>
    <t>Hiệu</t>
  </si>
  <si>
    <t>Trần Hi</t>
  </si>
  <si>
    <t xml:space="preserve">San </t>
  </si>
  <si>
    <t>Nguyễn Thị Quang</t>
  </si>
  <si>
    <t>Nghi</t>
  </si>
  <si>
    <t>Nguyễn Thị Thảo</t>
  </si>
  <si>
    <t xml:space="preserve">Vi </t>
  </si>
  <si>
    <t>Đào Thị Mỹ</t>
  </si>
  <si>
    <t>Huỳnh Thị</t>
  </si>
  <si>
    <t>Lài</t>
  </si>
  <si>
    <t>Trần Thị Kim</t>
  </si>
  <si>
    <t>Đài</t>
  </si>
  <si>
    <t>Đặng Nguyên</t>
  </si>
  <si>
    <t>Đới Sỹ</t>
  </si>
  <si>
    <t xml:space="preserve">Lê Thị Thanh </t>
  </si>
  <si>
    <t>Trần Văn</t>
  </si>
  <si>
    <t>Đặng Thạch</t>
  </si>
  <si>
    <t>Phạm Thị Kim</t>
  </si>
  <si>
    <t xml:space="preserve">Phan Thị Thùy </t>
  </si>
  <si>
    <t xml:space="preserve">Nguyễn Phi </t>
  </si>
  <si>
    <t>Lê Thị Hoàng</t>
  </si>
  <si>
    <t>Đoàn Xuân</t>
  </si>
  <si>
    <t>Tuy</t>
  </si>
  <si>
    <t>Võ Quang</t>
  </si>
  <si>
    <t>Thấm</t>
  </si>
  <si>
    <t xml:space="preserve">Đặng Thị Vạn </t>
  </si>
  <si>
    <t>Biện Thị Bích</t>
  </si>
  <si>
    <t>Nguyễn Thị Hồng</t>
  </si>
  <si>
    <t>Trương Thị Ái</t>
  </si>
  <si>
    <t>Trâm</t>
  </si>
  <si>
    <t xml:space="preserve">Bùi Đức </t>
  </si>
  <si>
    <t>Ngô Minh</t>
  </si>
  <si>
    <t>Chế Thị</t>
  </si>
  <si>
    <t>Nguyễn Lê Thanh</t>
  </si>
  <si>
    <t>Quyết</t>
  </si>
  <si>
    <t>Võ Minh</t>
  </si>
  <si>
    <t>Đặng Thị Trà</t>
  </si>
  <si>
    <t>My</t>
  </si>
  <si>
    <t>Hồ Thị Phương</t>
  </si>
  <si>
    <t xml:space="preserve">Lê Thị Thu </t>
  </si>
  <si>
    <t>Nguyễn Kiều</t>
  </si>
  <si>
    <t>Đặng Thành</t>
  </si>
  <si>
    <t>Lê Trần Minh</t>
  </si>
  <si>
    <t xml:space="preserve">Lê Thị Mộng </t>
  </si>
  <si>
    <t>Tuyên</t>
  </si>
  <si>
    <t>Lê Quan</t>
  </si>
  <si>
    <t>Đại</t>
  </si>
  <si>
    <t>Phượng</t>
  </si>
  <si>
    <t>Đào Thị</t>
  </si>
  <si>
    <t>Lê Ngọc</t>
  </si>
  <si>
    <t>Hiển</t>
  </si>
  <si>
    <t xml:space="preserve">Huỳnh Thị </t>
  </si>
  <si>
    <t>Đặng Nguyễn Hoàng</t>
  </si>
  <si>
    <t>Lê Nguyễn Phùng</t>
  </si>
  <si>
    <t>Quy</t>
  </si>
  <si>
    <t>Bùi Thị Mỹ</t>
  </si>
  <si>
    <t>Đặng Hoàng</t>
  </si>
  <si>
    <t>Nguyễn Nhã</t>
  </si>
  <si>
    <t>Trúc</t>
  </si>
  <si>
    <t xml:space="preserve">Phạm </t>
  </si>
  <si>
    <t>Lực</t>
  </si>
  <si>
    <t>Hà Xuân</t>
  </si>
  <si>
    <t xml:space="preserve">Đỗ Thị Thùy </t>
  </si>
  <si>
    <t xml:space="preserve">Vũ Thị Kim </t>
  </si>
  <si>
    <t>Huê</t>
  </si>
  <si>
    <t>Phan Như</t>
  </si>
  <si>
    <t>Nguyễn Mạnh</t>
  </si>
  <si>
    <t>Châu Thị Ngọc</t>
  </si>
  <si>
    <t>Võ Thị Mỹ</t>
  </si>
  <si>
    <t>Lê Trần</t>
  </si>
  <si>
    <t>Đặng Thị Thảo</t>
  </si>
  <si>
    <t>Mang Thị Kim</t>
  </si>
  <si>
    <t>Bùi Phương</t>
  </si>
  <si>
    <t>Hồ Thị Bích</t>
  </si>
  <si>
    <t xml:space="preserve">Trần Thị Diễm </t>
  </si>
  <si>
    <t>Lê Hồ Thị</t>
  </si>
  <si>
    <t>Nhất</t>
  </si>
  <si>
    <t>Phan Thị Thanh</t>
  </si>
  <si>
    <t>Loan</t>
  </si>
  <si>
    <t xml:space="preserve">Phạm Huỳnh Thế </t>
  </si>
  <si>
    <t>Vĩnh</t>
  </si>
  <si>
    <t xml:space="preserve">Trần Thị  </t>
  </si>
  <si>
    <t>Giác</t>
  </si>
  <si>
    <t>Nguyễn Thúy</t>
  </si>
  <si>
    <t xml:space="preserve">Trần Thị Bích </t>
  </si>
  <si>
    <t>Liên</t>
  </si>
  <si>
    <t>Lê Duy</t>
  </si>
  <si>
    <t>Lịch</t>
  </si>
  <si>
    <t>Hồ Đa</t>
  </si>
  <si>
    <t>Ni</t>
  </si>
  <si>
    <t xml:space="preserve">Nguyễn Minh </t>
  </si>
  <si>
    <t xml:space="preserve">Nguyễn Thị Cẩm </t>
  </si>
  <si>
    <t xml:space="preserve">Trần Xuân </t>
  </si>
  <si>
    <t>Quân</t>
  </si>
  <si>
    <t>Võ Viết</t>
  </si>
  <si>
    <t>Huỳnh Thị Huyền</t>
  </si>
  <si>
    <t>Trân</t>
  </si>
  <si>
    <t>Nguyễn Cao</t>
  </si>
  <si>
    <t>Nguyễn Thị Tuyết</t>
  </si>
  <si>
    <t>Tăng Hồng Tuấn</t>
  </si>
  <si>
    <t xml:space="preserve">Dũ </t>
  </si>
  <si>
    <t>Nguyễn Phan Thanh</t>
  </si>
  <si>
    <t>Triết</t>
  </si>
  <si>
    <t>Nguyễn Thị Lệ</t>
  </si>
  <si>
    <t xml:space="preserve">Ngô Trần </t>
  </si>
  <si>
    <t>Lượng</t>
  </si>
  <si>
    <t>Thái Đại</t>
  </si>
  <si>
    <t>Huỳnh Xuân</t>
  </si>
  <si>
    <t>Luận</t>
  </si>
  <si>
    <t>Lương Thị Phương</t>
  </si>
  <si>
    <t>Huỳnh Lê</t>
  </si>
  <si>
    <t>Trần Thị Hà</t>
  </si>
  <si>
    <t>Phạm Thanh</t>
  </si>
  <si>
    <t xml:space="preserve">Lê Thị Diễm </t>
  </si>
  <si>
    <t xml:space="preserve">Nguyễn Khánh </t>
  </si>
  <si>
    <t>Huỳnh Ngọc</t>
  </si>
  <si>
    <t>Thạnh</t>
  </si>
  <si>
    <t>Hoàng Thanh</t>
  </si>
  <si>
    <t>Nguyễn Thảo</t>
  </si>
  <si>
    <t>Ngân</t>
  </si>
  <si>
    <t>Trần Hữu</t>
  </si>
  <si>
    <t>Châu Thị Phương</t>
  </si>
  <si>
    <t>Thoa</t>
  </si>
  <si>
    <t>Lưu Thành</t>
  </si>
  <si>
    <t>Trương Trọng</t>
  </si>
  <si>
    <t>Dân</t>
  </si>
  <si>
    <t>Lý Tuyết</t>
  </si>
  <si>
    <t xml:space="preserve">Trương Huy </t>
  </si>
  <si>
    <t>Phạm Thị Thúy</t>
  </si>
  <si>
    <t xml:space="preserve">Huỳnh </t>
  </si>
  <si>
    <t>Truyền</t>
  </si>
  <si>
    <t>Lê Việt</t>
  </si>
  <si>
    <t xml:space="preserve">Trần Thị Xuân </t>
  </si>
  <si>
    <t>Huỳnh Văn</t>
  </si>
  <si>
    <t>Hổ</t>
  </si>
  <si>
    <t>Bích</t>
  </si>
  <si>
    <t>Võ Lan</t>
  </si>
  <si>
    <t>Nguyễn Vũ Hoài</t>
  </si>
  <si>
    <t>Phạm Lê Hoài</t>
  </si>
  <si>
    <t>Lê Anh</t>
  </si>
  <si>
    <t>Phạm Đình Kim</t>
  </si>
  <si>
    <t>Nguyễn Trần Tuấn</t>
  </si>
  <si>
    <t>Lê Bá</t>
  </si>
  <si>
    <t>Nguyễn Thị Như</t>
  </si>
  <si>
    <t>Khuê</t>
  </si>
  <si>
    <t>Trương Hoài</t>
  </si>
  <si>
    <t>Sang</t>
  </si>
  <si>
    <t xml:space="preserve">Trần Văn </t>
  </si>
  <si>
    <t>Hay</t>
  </si>
  <si>
    <t>Võ Thị Ngọc</t>
  </si>
  <si>
    <t xml:space="preserve">Phạm Duy </t>
  </si>
  <si>
    <t>Muộng</t>
  </si>
  <si>
    <t>Lê Thị Trúc</t>
  </si>
  <si>
    <t>Chung</t>
  </si>
  <si>
    <t>Cao Văn</t>
  </si>
  <si>
    <t>8. Đối tượng đăng ký mua nhà ở xã hội đạt 72 điểm: 01 trường hợp</t>
  </si>
  <si>
    <t>10.Đối tượng đăng ký mua nhà ở xã hội đạt 60 điểm: 02 trường hợp</t>
  </si>
  <si>
    <t>3. Đối tượng đăng ký mua nhà ở xã hội đạt 85 điểm: 47 trường hợp</t>
  </si>
  <si>
    <t>1. Đối tượng đăng ký mua nhà ở xã hội đạt 90 điểm: 8 trường hợp</t>
  </si>
  <si>
    <t>8.Đối tượng đăng ký mua nhà ở xã hội đạt 74 điểm:  11 trường hợp</t>
  </si>
  <si>
    <t>4. Đối tượng đăng ký mua nhà ở xã hội đạt 82 điểm: 42 trường hợp</t>
  </si>
  <si>
    <t>TIÊU CHÍ VỀ NHÀ Ở</t>
  </si>
  <si>
    <t>ĐIỂM CHẤM</t>
  </si>
  <si>
    <t>7. Đối tượng đăng ký mua nhà ở xã hội đạt 75 điểm: 12 trường hợp</t>
  </si>
  <si>
    <t>9.Đối tượng đăng ký mua nhà ở xã hội đạt 70 điểm:  50 trường hợp</t>
  </si>
  <si>
    <t>Trần Hoàng</t>
  </si>
  <si>
    <t>Nguyễn Huy</t>
  </si>
  <si>
    <t>Trần Kim Lệ</t>
  </si>
  <si>
    <t>Trần Mai</t>
  </si>
  <si>
    <t>Nguyễn Chính</t>
  </si>
  <si>
    <t>ĐT1</t>
  </si>
  <si>
    <t>ĐT2</t>
  </si>
  <si>
    <t>ĐT3</t>
  </si>
  <si>
    <t xml:space="preserve">DANH SÁCH KHÁCH HÀNG ĐÃ NỘP HỒ SƠ ĐĂNG KÝ MUA CĂN HỘ </t>
  </si>
  <si>
    <t>Dự án Nhà ở xã hội Nam Ngân ( Seafront )</t>
  </si>
  <si>
    <t>Địa chỉ: 44 Đinh Bộ Lĩnh, Phường Hải Cảng, TP. Quy Nhơn</t>
  </si>
  <si>
    <t>MHS</t>
  </si>
  <si>
    <t>DANH SÁCH HỘ GIA ĐÌNH, CÁ NHÂN MUA CĂN HỘ TẠI CHUNG CƯ CÓ XÁC NHẬN CỦA UBND PHƯỜNG, CƠ QUAN</t>
  </si>
  <si>
    <t>NGHỀ NGHIỆP</t>
  </si>
  <si>
    <t>Nơi công tác</t>
  </si>
  <si>
    <t>NĂM SINH</t>
  </si>
  <si>
    <t>HỘ KHẨU THƯỜNG TRÚ</t>
  </si>
  <si>
    <t>CMND</t>
  </si>
  <si>
    <t xml:space="preserve">Số </t>
  </si>
  <si>
    <t>Ngày cấp</t>
  </si>
  <si>
    <t>Nơi cấp</t>
  </si>
  <si>
    <t>1986</t>
  </si>
  <si>
    <t>1A/20 Tăng Bạt Hổ, Tp Quy Nhơn</t>
  </si>
  <si>
    <t>Công an Bình Định</t>
  </si>
  <si>
    <t>Viên chức CNTT</t>
  </si>
  <si>
    <t>Bệnh viện đa khoa tỉnh Bình Định</t>
  </si>
  <si>
    <t>1990</t>
  </si>
  <si>
    <t>52 Nguyễn Lữ, Tp Quy Nhơn</t>
  </si>
  <si>
    <t>Người lao động</t>
  </si>
  <si>
    <t>Công ty CP PETEC Bình Định</t>
  </si>
  <si>
    <t>204 Tăng Bạt Hổ, Tp Quy Nhơn</t>
  </si>
  <si>
    <t>Bộ đội</t>
  </si>
  <si>
    <t>Bộ chỉ huy quân sự tỉnh Bình Định</t>
  </si>
  <si>
    <t>1966</t>
  </si>
  <si>
    <t>310/1 Ngô Mây, Tp Quy Nhơn</t>
  </si>
  <si>
    <t>công nhân viên</t>
  </si>
  <si>
    <t>Công ty thủy điện Vĩnh Sơn - Sông Hinh</t>
  </si>
  <si>
    <t>1983</t>
  </si>
  <si>
    <t>42 Nguyễn Huệ, Tp Quy Nhơn</t>
  </si>
  <si>
    <t>038083003321</t>
  </si>
  <si>
    <t>Công an Thanh Hóa</t>
  </si>
  <si>
    <t>Lao động quốc phòng</t>
  </si>
  <si>
    <t>Công ty Tân Cảng miền Trung</t>
  </si>
  <si>
    <t>1968</t>
  </si>
  <si>
    <t>41/27 Đống Đa, Tp Quy Nhơn</t>
  </si>
  <si>
    <t xml:space="preserve">Viên chức  </t>
  </si>
  <si>
    <t>Ban quản lý chợ Đầm</t>
  </si>
  <si>
    <t>1989</t>
  </si>
  <si>
    <t>Tổ 23, KV5, P. Ghềnh Ráng, Tp Quy Nhơn</t>
  </si>
  <si>
    <t>công an Bình Định</t>
  </si>
  <si>
    <t>Công chức</t>
  </si>
  <si>
    <t>Cục quản lý thị trường Bình Định</t>
  </si>
  <si>
    <t>1995</t>
  </si>
  <si>
    <t>Nhơn Lý, Tp Quy Nhơn</t>
  </si>
  <si>
    <t>Công an</t>
  </si>
  <si>
    <t>Công an phường Thị Nại</t>
  </si>
  <si>
    <t>1954</t>
  </si>
  <si>
    <t>441/6 Nguyễn Thái Học, Tp Quy Nhơn</t>
  </si>
  <si>
    <t>Thương binh</t>
  </si>
  <si>
    <t>349/2 Bạch Đằng, Tp Quy Nhơn</t>
  </si>
  <si>
    <t>Người có công cách mạng</t>
  </si>
  <si>
    <t>Phường Thị Nại, Tp Quy Nhơn</t>
  </si>
  <si>
    <t>1964</t>
  </si>
  <si>
    <t>08 Phan Bội Châu, Tp Quy Nhơn</t>
  </si>
  <si>
    <t>Ủy ban nhân dân phường Lê Lợi</t>
  </si>
  <si>
    <t>1980</t>
  </si>
  <si>
    <t>Thị trấn Vân Canh, Tp Quy Nhơn</t>
  </si>
  <si>
    <t>Nhân viên</t>
  </si>
  <si>
    <t>Công ty TNHH SX và TM Yến Sào Quy Nhơn</t>
  </si>
  <si>
    <t>Tổ 1, KV8, P. Bùi Thị Xuân, Tp Quy Nhơn</t>
  </si>
  <si>
    <t>1977</t>
  </si>
  <si>
    <t>Nguyễn Thị Minh Khai, Tp Quy Nhơn</t>
  </si>
  <si>
    <t>Nhà báo</t>
  </si>
  <si>
    <t>Báo Bình Định</t>
  </si>
  <si>
    <t>1993</t>
  </si>
  <si>
    <t>526 Trần Hưng Đạo, Tp Quy Nhơn</t>
  </si>
  <si>
    <t>1988</t>
  </si>
  <si>
    <t>67/1 Phan Chu Trinh, Tp Quy Nhơn</t>
  </si>
  <si>
    <t>Trung tâm y tế thành phố Quy Nhơn</t>
  </si>
  <si>
    <t xml:space="preserve">Nguyễn Huy </t>
  </si>
  <si>
    <t>1975</t>
  </si>
  <si>
    <t>534 Trần Hưng Đạo, Tp Quy Nhơn</t>
  </si>
  <si>
    <t>23 Võ Lai, Tp Quy Nhơn</t>
  </si>
  <si>
    <t>Ngân hàng Nhà nước - Chi nhánh Bình Định</t>
  </si>
  <si>
    <t>69/1 đường Nguyễn Lữ, Tp Quy Nhơn</t>
  </si>
  <si>
    <t>Ban QLDA Dân dụng và Công nghiệp tỉnh Bình Định</t>
  </si>
  <si>
    <t>53 Trần Bình Trọng, Tp Quy Nhơn</t>
  </si>
  <si>
    <t>Trường THPT Trưng Vương</t>
  </si>
  <si>
    <t>1937</t>
  </si>
  <si>
    <t>Ân Hảo Tây, Hoài Ân</t>
  </si>
  <si>
    <t>1978</t>
  </si>
  <si>
    <t>07 Bà Triệu, Tp Quy Nhơn</t>
  </si>
  <si>
    <t>Công ty CP cấp thoát nước Bình Định</t>
  </si>
  <si>
    <t>Tổ 2, KV3, P. Bùi Thị Xuân, Tp Quy Nhơn</t>
  </si>
  <si>
    <t>Ngân hàng TMCP Đại chúng</t>
  </si>
  <si>
    <t>Cát Tài, Phù Cát</t>
  </si>
  <si>
    <t>Công ty CP Tân cảng miền Trung</t>
  </si>
  <si>
    <t>1973</t>
  </si>
  <si>
    <t>01 Đinh Bộ Lĩnh, Tp Quy Nhơn</t>
  </si>
  <si>
    <t>1991</t>
  </si>
  <si>
    <t>02B, đường 31/3, P. Lê Lợi, Tp Quy Nhơn</t>
  </si>
  <si>
    <t>An Hoà 1, Phước An, Tuy Phước</t>
  </si>
  <si>
    <t>Kế toán</t>
  </si>
  <si>
    <t>Công ty CP XNK Bình Định</t>
  </si>
  <si>
    <t>176C Xóm Chiếu, P14, Q4, TP HCM</t>
  </si>
  <si>
    <t>Công ty TNHH dịch vụ Quy Nhơn Place</t>
  </si>
  <si>
    <t>602B Trần Hưng Đạo, Tp Quy Nhơn</t>
  </si>
  <si>
    <t>Nhân viên kho</t>
  </si>
  <si>
    <t>DNTN Thương mại dịch vụ GSM</t>
  </si>
  <si>
    <t>1985</t>
  </si>
  <si>
    <t>99/16 Hai Bà Trưng, Tp Quy Nhơn</t>
  </si>
  <si>
    <t xml:space="preserve">Điều dưỡng </t>
  </si>
  <si>
    <t>1992</t>
  </si>
  <si>
    <t>234 Nguyễn Thái Học, Tp Quy Nhơn</t>
  </si>
  <si>
    <t>Công ty TNHH Hoàng Thành</t>
  </si>
  <si>
    <t>Canh Thuận, Vân Canh</t>
  </si>
  <si>
    <t>Phòng PC07 - Công an tỉnh Bình Định</t>
  </si>
  <si>
    <t>711 Trần Hưng Đạo, Tp Quy Nhơn</t>
  </si>
  <si>
    <t>Giáo viên</t>
  </si>
  <si>
    <t>1976</t>
  </si>
  <si>
    <t>Tổ 28, KV4, P. Thị Nại, TP Quy Nhơn</t>
  </si>
  <si>
    <t>1987</t>
  </si>
  <si>
    <t>Tổ 6, KV7, P. Ngô Mây, Tp Quy Nhơn</t>
  </si>
  <si>
    <t>Đảng ủy khối Doanh nghiệp tỉnh</t>
  </si>
  <si>
    <t>37/30 Đống Đa, Tp Quy Nhơn</t>
  </si>
  <si>
    <t>Công an Phú Yên</t>
  </si>
  <si>
    <t xml:space="preserve">Trường Chính trị tỉnh </t>
  </si>
  <si>
    <t>Tổ 23, KV4, P. Thị Nại. Tp Quy Nhơn</t>
  </si>
  <si>
    <t>Cán bộ</t>
  </si>
  <si>
    <t xml:space="preserve">UBND Phường Thị Nại </t>
  </si>
  <si>
    <t>808/14/40 Trần Hưng Đạo, Tp Quy Nhơn</t>
  </si>
  <si>
    <t>1984</t>
  </si>
  <si>
    <t>29 Ỷ Lan, Tp Quy Nhơn</t>
  </si>
  <si>
    <t>Phòng PC06 - công an tỉnh Bình Định</t>
  </si>
  <si>
    <t>Phước Thành, Tuy Phước</t>
  </si>
  <si>
    <t xml:space="preserve">Công nhân  </t>
  </si>
  <si>
    <t>4C Nguyễn Huệ, Tp Quy Nhơn</t>
  </si>
  <si>
    <t>1941</t>
  </si>
  <si>
    <t>667/9 Trần Hưng Đạo, Tp Quy Nhơn</t>
  </si>
  <si>
    <t>98 Ngô Mây, Tp Quy Nhơn</t>
  </si>
  <si>
    <t>39 Mai Xuân Thưởng, TP Quy Nhơn</t>
  </si>
  <si>
    <t>Thành phố Quy Nhơn</t>
  </si>
  <si>
    <t>Phụ tùng Tuấn</t>
  </si>
  <si>
    <t>47 Hai Bà Trưng, Tp Quy Nhơn</t>
  </si>
  <si>
    <t>154 Đống Đa, Quy Nhơn</t>
  </si>
  <si>
    <t>Tổ 53, KV10, P. Hải Cảng, Tp Quy Nhơn</t>
  </si>
  <si>
    <t>260 Nguyễn Thị Định</t>
  </si>
  <si>
    <t>Tổ 71, KV9, P. Nhơn Bình, Tp Quy Nhơn</t>
  </si>
  <si>
    <t>NV kinh doanh</t>
  </si>
  <si>
    <t>Công ty CP dược- TTBYT Bình Định</t>
  </si>
  <si>
    <t>Cát Lâm, Phù Cát</t>
  </si>
  <si>
    <t>Cát Thành, Phù Cát</t>
  </si>
  <si>
    <t>09066204</t>
  </si>
  <si>
    <t>Quân khu 5</t>
  </si>
  <si>
    <t>1982</t>
  </si>
  <si>
    <t>Tổ 2, KV2, P. Trần Quang Diệu, Tp Quy Nhơn</t>
  </si>
  <si>
    <t>46 Đinh Bộ Lĩnh, Tp Quy Nhơn</t>
  </si>
  <si>
    <t>Lái xe</t>
  </si>
  <si>
    <t>Công ty TNHH TMDV Sinh Tài</t>
  </si>
  <si>
    <t>Hoài Hương, Hoài Nhơn</t>
  </si>
  <si>
    <t>Tôn hoa sen</t>
  </si>
  <si>
    <t>1981</t>
  </si>
  <si>
    <t>Hoài Châu, Hoài Nhơn</t>
  </si>
  <si>
    <t>Công an tỉnh Bình Định</t>
  </si>
  <si>
    <t>Phước Hòa, Tuy Phước</t>
  </si>
  <si>
    <t>Nhân viên bán hàng</t>
  </si>
  <si>
    <t>Siêu thị Coop Mart Quy Nhơn</t>
  </si>
  <si>
    <t>Phước Mỹ, Tp Quy Nhơn</t>
  </si>
  <si>
    <t>Sở Lao động - Thương binh và Xã hội Bình Định</t>
  </si>
  <si>
    <t>12 Trần Thị Kỷ, Tp Quy Nhơn</t>
  </si>
  <si>
    <t>Ban QLDA đầu tư xây dựng thành phố Quy Nhơn</t>
  </si>
  <si>
    <t>84/30 Đô Đốc Bảo, Tp Quy Nhơn</t>
  </si>
  <si>
    <t xml:space="preserve">Người lao động </t>
  </si>
  <si>
    <t>Vietravel chi nhánh Quy Nhơn</t>
  </si>
  <si>
    <t>36 Lữ Gia, Tp Quy Nhơn</t>
  </si>
  <si>
    <t>Chi cục Bảo vệ môi trường</t>
  </si>
  <si>
    <t>Cát Minh, Phù Cát</t>
  </si>
  <si>
    <t>Sở Tài nguyên và Môi trường Bình Định</t>
  </si>
  <si>
    <t>1959</t>
  </si>
  <si>
    <t>Tổ 10, KV2, P. Lê Lợi, Tp Quy Nhơn</t>
  </si>
  <si>
    <t>18 Hoàng Quốc Việt, Tp Quy Nhơn</t>
  </si>
  <si>
    <t>Trạm y tế phường Thị Nại</t>
  </si>
  <si>
    <t>37 Ngô Mây, Tp Quy Nhơn</t>
  </si>
  <si>
    <t>238 Bạch Đằng, Tp Quy Nhơn</t>
  </si>
  <si>
    <t>Công ty TNHH Phương Đông</t>
  </si>
  <si>
    <t>65 Phan Đình Phùng, Tp Quy Nhơn</t>
  </si>
  <si>
    <t>Phước Hiệp, Tuy Phước</t>
  </si>
  <si>
    <t>Bình Hòa, Tây Sơn</t>
  </si>
  <si>
    <t xml:space="preserve">Trường THPT Hùng Vương </t>
  </si>
  <si>
    <t>02/18 Trần Bình Trọng, Tp Quy Nhơn</t>
  </si>
  <si>
    <t>Công ty CP Môi trường đô thị Quy Nhơn</t>
  </si>
  <si>
    <t>1960</t>
  </si>
  <si>
    <t>16/2 Đô Đốc Tuyết, P. Đập Đá, An Nhơn</t>
  </si>
  <si>
    <t>Tổ 30, KV5, P. Nguyễn Văn Cừ, Tp Quy Nhơn</t>
  </si>
  <si>
    <t>Công ty TNHH MTV Con Cò Bình Định</t>
  </si>
  <si>
    <t>KV Phú Sơn, P. Nhơn Hòa, An Nhơn</t>
  </si>
  <si>
    <t>Chi cục tiêu chuẩn đo lường chất lượng</t>
  </si>
  <si>
    <t>Tổ 2, KV1, P. Trần Quang Diệu, Tp Quy Nhơn</t>
  </si>
  <si>
    <t>Trung tâm phát triển quỹ đất thành phố Quy Nhơn</t>
  </si>
  <si>
    <t>Cát Thắng, Phù Cát</t>
  </si>
  <si>
    <t>Cơ sở cai nghiện ma túy Bình Định</t>
  </si>
  <si>
    <t>1979</t>
  </si>
  <si>
    <t>Công ty cổ phần cảng Quy Nhơn</t>
  </si>
  <si>
    <t>Hải Nam, Nhơn Hải, Tp Quy Nhơn</t>
  </si>
  <si>
    <t>Công an phường Hải Cảng</t>
  </si>
  <si>
    <t>1952</t>
  </si>
  <si>
    <t>Tổ 4, KV1, P. Đống Đa, Tp Quy Nhơn</t>
  </si>
  <si>
    <t>09/24 Đoàn Thị Điểm, Tp Quy Nhơn</t>
  </si>
  <si>
    <t>Điện lực Tuy Phước</t>
  </si>
  <si>
    <t>Tổ 4, KV2, P. Ngô Mây, Tp Quy Nhơn</t>
  </si>
  <si>
    <t>Trạm y tế phường Hải Cảng</t>
  </si>
  <si>
    <t>Vân Hội 1, Thị trấn Diêu Trì, Tuy Phước</t>
  </si>
  <si>
    <t>Y sĩ</t>
  </si>
  <si>
    <t>Phòng khám Thành Long</t>
  </si>
  <si>
    <t>Tổ 31, KV8, P. Lê Lợi, Tp Quy Nhơn</t>
  </si>
  <si>
    <t>1951</t>
  </si>
  <si>
    <t>Mỹ Tài, Phù Mỹ</t>
  </si>
  <si>
    <t>Buôn Mê Thuột, Đăk Lăk</t>
  </si>
  <si>
    <t>Công an Đăk Lăk</t>
  </si>
  <si>
    <t>Tổ 2B, KV1, P. Đống Đa, Tp Quy Nhơn</t>
  </si>
  <si>
    <t>Bảo hiểm xã hội tỉnh Bình Định</t>
  </si>
  <si>
    <t>Tổ 32, KV5, P. Lê Hồng Phong, Tp Quy Nhơn</t>
  </si>
  <si>
    <t>Bệnh viện tâm thần Bình Định</t>
  </si>
  <si>
    <t>Tổ 41, Kv6, P. Trần Phú, Tp Quy Nhơn</t>
  </si>
  <si>
    <t>Sở Tài chính Bình Định</t>
  </si>
  <si>
    <t>Cát Hanh, Phù Cát</t>
  </si>
  <si>
    <t>Quân nhân chuyên nghiệp</t>
  </si>
  <si>
    <t>Quân đoàn 3</t>
  </si>
  <si>
    <t>Tổ 47, KV9, P. Đống Đa, Tp Quy Nhơn</t>
  </si>
  <si>
    <t>Kiểm lâm</t>
  </si>
  <si>
    <t>Chi cục kiểm lâm Bình Định</t>
  </si>
  <si>
    <t>Nhơn Hội, Quy Nhơn</t>
  </si>
  <si>
    <t>UBND phường Lý Thường Kiệt</t>
  </si>
  <si>
    <t>Tổ 6, KV12, P. Ngô Mây, Tp Quy Nhơn</t>
  </si>
  <si>
    <t>Công an thành phố Quy Nhơn</t>
  </si>
  <si>
    <t>53a/1 Bà Triệu, Tp Quy Nhơn</t>
  </si>
  <si>
    <t>Phòng Tài nguyên môi trường</t>
  </si>
  <si>
    <t>Tổ 7, KV7, P. Nhơn Phú, Tp Quy Nhơn</t>
  </si>
  <si>
    <t>Bệnh viện đa khoa thành phố Quy Nhơn</t>
  </si>
  <si>
    <t>65 Lưu Hữu Phước, Tp Quy Nhơn</t>
  </si>
  <si>
    <t>Công ty CP Việt Hoàng Phúc</t>
  </si>
  <si>
    <t>KV4, P. Ghềnh Ráng, Tp Quy Nhơn</t>
  </si>
  <si>
    <t>Công an Gia Lai</t>
  </si>
  <si>
    <t>Cảng Quy Nhơn</t>
  </si>
  <si>
    <t>62B Nguyễn Thái Học, Tp Quy Nhơn</t>
  </si>
  <si>
    <t>Đội trật tự đô thị thành phố Quy Nhơn</t>
  </si>
  <si>
    <t>1994</t>
  </si>
  <si>
    <t>Mỹ Đức, Phù Mỹ</t>
  </si>
  <si>
    <t>410 Bạch Đằng, Quy Nhơn</t>
  </si>
  <si>
    <t>Công ty TNHH ĐT &amp; XD Kim Cúc</t>
  </si>
  <si>
    <t>101 Nguyễn Thái Học, Tp Quy Nhơn</t>
  </si>
  <si>
    <t>Trung tâm trợ giúp pháp lý nhà nước tỉnh Bình Định</t>
  </si>
  <si>
    <t>127 Phan Chu Trinh, Tp Quy Nhơn</t>
  </si>
  <si>
    <t>công chức</t>
  </si>
  <si>
    <t>UBND phường Lê Lợi</t>
  </si>
  <si>
    <t>01a Trần Phú, Tp Quy Nhơn</t>
  </si>
  <si>
    <t>Hẻm 59 Hà Huy Tập, Tp Quy Nhơn</t>
  </si>
  <si>
    <t>Phường Lê Lợi, Tp Quy Nhơn</t>
  </si>
  <si>
    <t>024825279</t>
  </si>
  <si>
    <t>Công an Tp Hồ Chí Minh</t>
  </si>
  <si>
    <t>Công ty cổ phần đầu tư phát triển du lịch - dịch vụ Quy Nhơn</t>
  </si>
  <si>
    <t>Tổ 29, KV5, P. Thị Nại, Tp Quy Nhơn</t>
  </si>
  <si>
    <t>Tổ 10, KV3, P. Lý Thường Kiệt, Tp Quy Nhơn</t>
  </si>
  <si>
    <t>Ngân hàng nông nghiệp và phát triển nông thôn Việt Nam - CN Quy Nhơn</t>
  </si>
  <si>
    <t>15A Mai Xuân Thưởng, Tp Quy Nhơn</t>
  </si>
  <si>
    <t>Nhà thuốc Kim Ngọc</t>
  </si>
  <si>
    <t>231/141 Tây Sơn, P. Quang Trung, Tp Quy Nhơn</t>
  </si>
  <si>
    <t>Hoài Hảo, Hoài Nhơn</t>
  </si>
  <si>
    <t>Nhân viên y tế</t>
  </si>
  <si>
    <t>Bệnh viện y học cổ truyền</t>
  </si>
  <si>
    <t>20 Nguyễn Chánh, P. Thị Nại, Tp Quy Nhơn</t>
  </si>
  <si>
    <t>Văn phòng đăng ký đất đai tỉnh Bình Định</t>
  </si>
  <si>
    <t>Tổ 13, KV3, P. Đống Đa, Tp Quy Nhơn</t>
  </si>
  <si>
    <t>Công ty cổ phần giày Bình Định</t>
  </si>
  <si>
    <t>Cát Tường, Phù Cát</t>
  </si>
  <si>
    <t>Công ty TNHH TM&amp;DV Tân Nghệ Tin</t>
  </si>
  <si>
    <t>Phù Mỹ, Bình Định</t>
  </si>
  <si>
    <t>11 Trần Anh Tông, Tp Quy Nhơn</t>
  </si>
  <si>
    <t>Sở Văn hóa và Thể thao Bình Định</t>
  </si>
  <si>
    <t>99 Lý Thường Kiệt, Tp Quy Nhơn</t>
  </si>
  <si>
    <t>Bộ đội biên phòng tỉnh Bình Định</t>
  </si>
  <si>
    <t>108 Hai Bà Trưng, TP Quy Nhơn</t>
  </si>
  <si>
    <t>Cục thuế tỉnh Bình Định</t>
  </si>
  <si>
    <t>274 Lê Văn Hưu, Tp Quy Nhơn</t>
  </si>
  <si>
    <t>27 Nguyễn Tư, Tp Quy Nhơn</t>
  </si>
  <si>
    <t>58 Tôn Đức Thắng, Tp Quy Nhơn</t>
  </si>
  <si>
    <t>Trung tâm bồi dưỡng chính trị thành phố</t>
  </si>
  <si>
    <t>KV5, P. bùi Thị Xuân, Tp Quy Nhơn</t>
  </si>
  <si>
    <t>Cấp dưỡng</t>
  </si>
  <si>
    <t>Trường mẫu giáo Bùi Thị Xuân</t>
  </si>
  <si>
    <t>Khu tập thể Trần Cao Vân, Tp Quy Nhơn</t>
  </si>
  <si>
    <t>Công ty CP đông lạnh Quy Nhơn</t>
  </si>
  <si>
    <t>Phú Phong, Tây Sơn</t>
  </si>
  <si>
    <t>KV5, P. Lý Thường Kiệt, Tp Quy Nhơn</t>
  </si>
  <si>
    <t xml:space="preserve">Công an </t>
  </si>
  <si>
    <t>207 Trần Độc, Tp Quy Nhơn</t>
  </si>
  <si>
    <t>Kho bạc tỉnh Bình Định</t>
  </si>
  <si>
    <t>Tổ 56, Kv 10, P. Hải Cảng, Tp Quy Nhơn</t>
  </si>
  <si>
    <t>Sở Thông tin và truyền thông Bình Định</t>
  </si>
  <si>
    <t>Phước Sơn, Tuy Phước</t>
  </si>
  <si>
    <t>Tổ 58, KV11, P. Hải Cảng, TP Quy Nhơn</t>
  </si>
  <si>
    <t>Tây Giang, Tây Sơn</t>
  </si>
  <si>
    <t>Giảng viên</t>
  </si>
  <si>
    <t>Đại học Quy Nhơn</t>
  </si>
  <si>
    <t>93 Trần Hưng Đạo, TP Quy Nhơn</t>
  </si>
  <si>
    <t>1965</t>
  </si>
  <si>
    <t>Tổ 27, KV5, Đống Đa</t>
  </si>
  <si>
    <t>Tổng công ty PISICO</t>
  </si>
  <si>
    <t>Thôn Công Chánh, Thị trấn Tuy Phước</t>
  </si>
  <si>
    <t>Ban tổ chức huyện ủy Tuy Phước</t>
  </si>
  <si>
    <t>Tổ 52, KV7, P. Lê Hồng Phong, Tp Quy Nhơn</t>
  </si>
  <si>
    <t>Tòa án nhân dân thành phố Quy Nhơn</t>
  </si>
  <si>
    <t>Hải đoàn 48, 01 Trần Hưng Đạo, Tp Quy Nhơn</t>
  </si>
  <si>
    <t>Hải đoàn 48</t>
  </si>
  <si>
    <t>78D Trần Quang Diệu, TP Quy Nhơn</t>
  </si>
  <si>
    <t>Trung tâm khuyến nông</t>
  </si>
  <si>
    <t>1955</t>
  </si>
  <si>
    <t>22 Nguyễn Thiện Thuật, Tp Quy Nhơn</t>
  </si>
  <si>
    <t>Ban tổ chức tỉnh ủy</t>
  </si>
  <si>
    <t>25 Võ Mười, Tp Quy Nhơn</t>
  </si>
  <si>
    <t>Cục hải quan tỉnh Bình Định</t>
  </si>
  <si>
    <t>1940</t>
  </si>
  <si>
    <t>02 Nguyễn Thiện Thuật, TP Quy Nhơn</t>
  </si>
  <si>
    <t>Chư Ty, Đức Cơ, Gia Lai</t>
  </si>
  <si>
    <t>Bệnh viện Quân Y 13</t>
  </si>
  <si>
    <t>Sở Khoa học và Công nghệ Bình Định</t>
  </si>
  <si>
    <t>153 Bạch Đằng, Tp Quy Nhơn</t>
  </si>
  <si>
    <t>Công ty Dược - TTBYT Bình Định</t>
  </si>
  <si>
    <t>51 đường 31/3, Tp Quy Nhơn</t>
  </si>
  <si>
    <t>Hanh Quang, Phước Lộc, Tuy Phước</t>
  </si>
  <si>
    <t>viên chức</t>
  </si>
  <si>
    <t>Bệnh viện lao phổi Bình Định</t>
  </si>
  <si>
    <t>Hải Cảng, TP Quy Nhơn</t>
  </si>
  <si>
    <t>Trung tâm đào tạo NV GTVT Bình Định</t>
  </si>
  <si>
    <t>144 Tăng Bạt Hổ, Tp Quy Nhơn</t>
  </si>
  <si>
    <t>Công ty CP TVTK XD Đức Dung</t>
  </si>
  <si>
    <t>Tổ 14, KV3, P. Hải Cảng, Tp Quy Nhơn</t>
  </si>
  <si>
    <t>Công ty TNHH Bao bì Lạc Việt</t>
  </si>
  <si>
    <t>22 Nguyễn Trân, TP Quy Nhơn</t>
  </si>
  <si>
    <t>Thanh tra tỉnh Bình Định</t>
  </si>
  <si>
    <t>01 Trần Hưng Đạo, TP Quy Nhơn</t>
  </si>
  <si>
    <t>29 Vũ Thị Đức, Đống Đa, Tp Quy Nhơn</t>
  </si>
  <si>
    <t>Công ty TNHH MTV TM DV dầu khí Đông Hưng</t>
  </si>
  <si>
    <t>Đức Phổ, Quảng Ngãi</t>
  </si>
  <si>
    <t>Nhà hàng Gạch - Trần Phú</t>
  </si>
  <si>
    <t>Quy Nhơn, Bình Định</t>
  </si>
  <si>
    <t>Trường THCS thị trấn Tuy Phước</t>
  </si>
  <si>
    <t>Tp Quy Nhơn</t>
  </si>
  <si>
    <t>Công ty TNHH Nhật Minh</t>
  </si>
  <si>
    <t>Số 15, đường 1/5, TP Quy Nhơn</t>
  </si>
  <si>
    <t>02 Lê Văn Chân, Tp Quy Nhơn</t>
  </si>
  <si>
    <t>Công an phường Ngô Mây</t>
  </si>
  <si>
    <t>Hải quan Bình Định</t>
  </si>
  <si>
    <t>1974</t>
  </si>
  <si>
    <t>Tổ 19, Kv4, P. Hải Cảng, Tp Quy Nhơn</t>
  </si>
  <si>
    <t>Bí thư Đảng ủy</t>
  </si>
  <si>
    <t>Đảng ủy phường Hải Cảng</t>
  </si>
  <si>
    <t>Phước Thuận, Tuy Phước</t>
  </si>
  <si>
    <t>Agribank Chi nhánh Bình Định</t>
  </si>
  <si>
    <t>98 Lý Tự Trọng, Tp Quy Nhơn</t>
  </si>
  <si>
    <t>53a Lý Thường Kiệt, Tp Quy Nhơn</t>
  </si>
  <si>
    <t>Công ty TNHH MTV Hải Long</t>
  </si>
  <si>
    <t>94 Nguyễn Thị Minh Khai, Tp Quy Nhơn</t>
  </si>
  <si>
    <t>Ban Quản lý Cảng cá Bình Định</t>
  </si>
  <si>
    <t>Kv10, P. Hải Cảng, TP Quy Nhơn</t>
  </si>
  <si>
    <t>KV5, P. Hải Cảng, Tp Quy Nhơn</t>
  </si>
  <si>
    <t>Trường mầm non tư thục Họa Mi</t>
  </si>
  <si>
    <t>UBND phường Hải Cảng</t>
  </si>
  <si>
    <t>27 Ngô Gia Tự, Tp Quy Nhơn</t>
  </si>
  <si>
    <t>05 Lý Chiêu Hoàng, Tp Quy Nhơn</t>
  </si>
  <si>
    <t>KV4, P. Quang Trung, Tp Quy Nhơn</t>
  </si>
  <si>
    <t>Ngân hàng Đông Á Bình Định</t>
  </si>
  <si>
    <t>Công ty TNHH Đồng Tâm - Chi nhánh Bình Định</t>
  </si>
  <si>
    <t>145 Đống Đa, Tp Quy Nhơn</t>
  </si>
  <si>
    <t>Tổ 57, KV8, P. Lê Hồng Phong, Tp Quy Nhơn</t>
  </si>
  <si>
    <t>Tổ 25, KV5, P. Hải Cảng, Tp Quy Nhơn</t>
  </si>
  <si>
    <t>Tổ 5, Kv1, P. Quang Trung, Tp Quy Nhơn</t>
  </si>
  <si>
    <t>Trường tiểu học Nhơn Phú</t>
  </si>
  <si>
    <t>04 Lê Văn Hưu, Tp Quy Nhơn</t>
  </si>
  <si>
    <t>74 Phạm Hồng Thái, Tp Quy Nhơn</t>
  </si>
  <si>
    <t>Tổ 11, Kv3, P. Hải Cảng, Tp Quy Nhơn</t>
  </si>
  <si>
    <t>Tổ 21, Kv5, P. Hải Cảng, Tp Quy Nhơn</t>
  </si>
  <si>
    <t>Trung tâm thông tin - ứng dụng KHCN</t>
  </si>
  <si>
    <t>Thị trấn Ngô Mây, Phù Cát</t>
  </si>
  <si>
    <t>Bệnh viện y học dân tộc Bình Định</t>
  </si>
  <si>
    <t>61/32 Võ Mười, Tp Quy Nhơn</t>
  </si>
  <si>
    <t>Ngân hàng Vietinbank</t>
  </si>
  <si>
    <t>390 Bạch Đằng, Tp Quy Nhơn</t>
  </si>
  <si>
    <t>Trường tiểu học Quang Trung</t>
  </si>
  <si>
    <t>Kv8, P. Hải Cảng, Tp Quy Nhơn</t>
  </si>
  <si>
    <t>KTV xét nghiệm</t>
  </si>
  <si>
    <t>Trung tâm kiểm soát bệnh tật</t>
  </si>
  <si>
    <t>19 Cao Thắng, Tp Quy Nhơn</t>
  </si>
  <si>
    <t>Trường THCS Trần Hưng Đạo</t>
  </si>
  <si>
    <t>Phường Nhơn Bình, Tp Quy Nhơn</t>
  </si>
  <si>
    <t>Long Thành, Phước Mỹ</t>
  </si>
  <si>
    <t>UBND xã Phước Mỹ</t>
  </si>
  <si>
    <t>Tổ 45, Kv6, P. Lê Hồng Phong, Tp Quy Nhơn</t>
  </si>
  <si>
    <t>Xí nghiệp chế biến lâm sản Bông Hồng</t>
  </si>
  <si>
    <t>Tổ 12, Kv2, P. Thị Nại, Tp Quy Nhơn</t>
  </si>
  <si>
    <t>Công ty CP Softech - Chi nhánh Bình Định</t>
  </si>
  <si>
    <t>Nhơn Hòa, An Nhơn</t>
  </si>
  <si>
    <t>Trường tiểu học Trần Phú</t>
  </si>
  <si>
    <t>Tân Lập, An Tân, An Lão</t>
  </si>
  <si>
    <t>Viện nghiên cứu phát triển KT -XH</t>
  </si>
  <si>
    <t>Tổ 27, Kv5, Tp Quy Nhơn</t>
  </si>
  <si>
    <t>1962</t>
  </si>
  <si>
    <t>21/19 Duy Tân, Tp Quy Nhơn</t>
  </si>
  <si>
    <t>Mỹ Hiệp, Phù Mỹ</t>
  </si>
  <si>
    <t>211802222</t>
  </si>
  <si>
    <t>Mỹ Lợi, Phù Mỹ</t>
  </si>
  <si>
    <t>Hoài Sơn, Hoài Nhơn</t>
  </si>
  <si>
    <t>Quản lý dự án</t>
  </si>
  <si>
    <t>Ban CHQS thành phố Quy Nhơn</t>
  </si>
  <si>
    <t>Tổ 5, Kv5, P. Nhơn Phú, Tp Quy Nhơn</t>
  </si>
  <si>
    <t>Cán bộ địa chính</t>
  </si>
  <si>
    <t>Phường Đống Đa, Tp Quy Nhơn</t>
  </si>
  <si>
    <t>Trường Cao đẳng y tế Bình Định</t>
  </si>
  <si>
    <t>1970</t>
  </si>
  <si>
    <t>Trung tâm kiểm nghiệm dược phẩm - mỹ phẩm Bình Định</t>
  </si>
  <si>
    <t>Phước Thắng, Tuy Phước</t>
  </si>
  <si>
    <t>Đài phát thanh và truyền hình Bình Định</t>
  </si>
  <si>
    <t>Tổ 1, Kv2, P. Nhơn Phú, Tp Quy Nhơn</t>
  </si>
  <si>
    <t>Trường THCS Lê Hồng Phong</t>
  </si>
  <si>
    <t>Phường Ngô Mây, Tp Quy Nhơn</t>
  </si>
  <si>
    <t>Trung tâm dịch vụ việc làm Bình Định</t>
  </si>
  <si>
    <t>Phường Nhơn Phú, Tp Quy Nhơn</t>
  </si>
  <si>
    <t>Trạm y tế phường Nhơn Phú</t>
  </si>
  <si>
    <t>155 Tăng Bạt Hổ, Tp Quy Nhơn</t>
  </si>
  <si>
    <t>Công ty thủy điện An Khê - Kanak</t>
  </si>
  <si>
    <t>Bồng Sơn, Hoài Nhơn</t>
  </si>
  <si>
    <t>Công ty CP viễn thông FPT - Chi nhánh Bình Định</t>
  </si>
  <si>
    <t>55 Phạm Ngọc Thạch, Tp Quy Nhơn</t>
  </si>
  <si>
    <t>Ban QLDA và GPMB khu kinh tế</t>
  </si>
  <si>
    <t>15a Bà Triệu, Tp Quy Nhơn</t>
  </si>
  <si>
    <t>Công ty TNHH Kính Vĩnh Khang</t>
  </si>
  <si>
    <t>09 Nguyễn Như Đỗ, Tp Quy Nhơn</t>
  </si>
  <si>
    <t>Vân Hội 2, Thị trấn Diêu Trì, Tuy Phước</t>
  </si>
  <si>
    <t>Ngân hàng TMCP Sài Gòn - CN Bình Định</t>
  </si>
  <si>
    <t>09 Cao Thắng, Tp Quy Nhơn</t>
  </si>
  <si>
    <t>Công ty CP Cảng Quy Nhơn</t>
  </si>
  <si>
    <t>Tổ 43, Kv6, P. Nhơn Bình, Tp Quy Nhơn</t>
  </si>
  <si>
    <t>Văn Phòng HĐND &amp; UBND Quy Nhơn</t>
  </si>
  <si>
    <t>Tổ 27, Kv5, Đống Đa, Tp Quy Nhơn</t>
  </si>
  <si>
    <t>Công ty TNHH thương mại ô tô Dũng Tiến</t>
  </si>
  <si>
    <t>Tổ 55, KV10, P. Đống Đa, Tp Quy Nhơn</t>
  </si>
  <si>
    <t>Ngân hàng TMCP Bảo Việt</t>
  </si>
  <si>
    <t>01/12 An Dương Vương, Tp Quy Nhơn</t>
  </si>
  <si>
    <t>16 Nguyễn Bèo, Tp Quy Nhơn</t>
  </si>
  <si>
    <t>Công ty cổ phần nước khoáng Quy Nhơn</t>
  </si>
  <si>
    <t>Cảnh An, Phước Thành, Tuy Phước</t>
  </si>
  <si>
    <t>Báo tuổi trẻ</t>
  </si>
  <si>
    <t>Văn phòng Báo tuổi trẻ tại Bình Định</t>
  </si>
  <si>
    <t>58 Lê Lợi, Tp Quy Nhơn</t>
  </si>
  <si>
    <t>Tổ 1, Kv1, P. Nhơn Bình, Tp Quy Nhơn</t>
  </si>
  <si>
    <t xml:space="preserve">Bác sĩ </t>
  </si>
  <si>
    <t>Bệnh viện đa khoa tỉnh - Phần mở rộng</t>
  </si>
  <si>
    <t>Tam Quan, Hoài Nhơn</t>
  </si>
  <si>
    <t>Tổ 4, Kv1, P. Ngô Mây, Tp Quy Nhơn</t>
  </si>
  <si>
    <t>Sở Du lịch</t>
  </si>
  <si>
    <t>Mỹ Trinh, Phù Mỹ</t>
  </si>
  <si>
    <t>Phước Lộc, Tuy Phước</t>
  </si>
  <si>
    <t>Văn phòng Tỉnh ủy</t>
  </si>
  <si>
    <t>16 Nguyễn Hữu Thọ, Tp Quy Nhơn</t>
  </si>
  <si>
    <t>Cát Trinh, Phù Cát</t>
  </si>
  <si>
    <t>Công an huyện Phù Cát</t>
  </si>
  <si>
    <t>Đồng Xuân, Phú Yên</t>
  </si>
  <si>
    <t>Trung tâm đăng kiểm phương tiện thủy bộ Bình Định</t>
  </si>
  <si>
    <t>71 Lữ Gia, Tp Quy Nhơn</t>
  </si>
  <si>
    <t>Phước Hưng, Tuy Phước</t>
  </si>
  <si>
    <t>478 Bạch Đằng, Tp Quy Nhơn</t>
  </si>
  <si>
    <t>Công ty CP tư vấn Đạt Phương</t>
  </si>
  <si>
    <t>52a Cần Vương, Tp Quy Nhơn</t>
  </si>
  <si>
    <t>Ban nội chính Tỉnh ủy</t>
  </si>
  <si>
    <t>42 Lý Thái Tổ, Tp Quy Nhơn</t>
  </si>
  <si>
    <t>Trường cao đẳng kỹ thuật công nghệ Quy Nhơn</t>
  </si>
  <si>
    <t>06 Hai Bà Trưng, Tp Quy Nhơn</t>
  </si>
  <si>
    <t>1972</t>
  </si>
  <si>
    <t>185 Trần Hưng Đạo, Tp Quy Nhơn</t>
  </si>
  <si>
    <t>Mỹ Quang, Phù Mỹ</t>
  </si>
  <si>
    <t>Trung tâm phân tích và đo lường chất lượng Bình Định</t>
  </si>
  <si>
    <t>Thị trấn Tăng Bạt Hổ, Hoài Ân</t>
  </si>
  <si>
    <t>Kỹ sư</t>
  </si>
  <si>
    <t>Công ty TNHH Hương Giang</t>
  </si>
  <si>
    <t>Nhơn Mỹ, Tx An Nhơn</t>
  </si>
  <si>
    <t>Viện kiểm sát nhân dân Phù Cát</t>
  </si>
  <si>
    <t>98 Tăng Bạt Hổ, Tp Quy Nhơn</t>
  </si>
  <si>
    <t>Bảo Việt Bình Định</t>
  </si>
  <si>
    <t>Tổ 5, Kv2, P. Ngô Mây, Tp Quy Nhơn</t>
  </si>
  <si>
    <t>Công ty CP TS Bình Định</t>
  </si>
  <si>
    <t>1971</t>
  </si>
  <si>
    <t>Tổ 14, Kv3, P. Nguyễn Văn Cừ, Tp Quy Nhơn</t>
  </si>
  <si>
    <t>Chi cục thuế thành phố Quy Nhơn</t>
  </si>
  <si>
    <t>Tổ 11, Kv1, P. Bùi Thị Xuân, Tp Quy Nhơn</t>
  </si>
  <si>
    <t>Công ty Hòa Thuận Phát</t>
  </si>
  <si>
    <t>36 Phùng Khắc Khoan, Tp Quy Nhơn</t>
  </si>
  <si>
    <t>67 Thi Sách, Tp Quy Nhơn</t>
  </si>
  <si>
    <t>83 Lê Hồng Phong, Tp Quy Nhơn</t>
  </si>
  <si>
    <t>62/1 Nguyễn Nhạc, Tp Quy Nhơn</t>
  </si>
  <si>
    <t>Hoài Tân, Hoài Nhơn</t>
  </si>
  <si>
    <t>Kv1, P. Đống Đa, Tp Quy Nhơn</t>
  </si>
  <si>
    <t>45/3 Bế Văn Đàn, Tp Quy Nhơn</t>
  </si>
  <si>
    <t>Công ty đấu giá hợp danh Đông Dương</t>
  </si>
  <si>
    <t>20 Nguyễn Thị Thập, Tp Quy Nhơn</t>
  </si>
  <si>
    <t>Dược sĩ</t>
  </si>
  <si>
    <t>Trung tâm kiểm nghiệm Bình Định</t>
  </si>
  <si>
    <t>Tổ 20, KV4a, P. Đống Đa, Tp Quy Nhơn</t>
  </si>
  <si>
    <t>Trường THCS Tây Sơn</t>
  </si>
  <si>
    <t>Tổ 1, Kv1, P. Thị Nại, Tp Quy Nhơn</t>
  </si>
  <si>
    <t>1946</t>
  </si>
  <si>
    <t>Phường Bình Định, An Nhơn</t>
  </si>
  <si>
    <t>Công ty TNHH tư vấn xây dựng LaHoCo</t>
  </si>
  <si>
    <t>172 Ỷ Lan, Tp Quy Nhơn</t>
  </si>
  <si>
    <t>Sở Kế hoạch và Đầu tư Bình Định</t>
  </si>
  <si>
    <t>18/2/1 Trần Văn Ơn, Tp Quy Nhơn</t>
  </si>
  <si>
    <t>Công an Thừa Thiên Huế</t>
  </si>
  <si>
    <t>Trung Tín 1, thị trấn Tuy Phước</t>
  </si>
  <si>
    <t>Công ty thương mại Gia Thịnh</t>
  </si>
  <si>
    <t>Công ty CP xây dựng Bình Định</t>
  </si>
  <si>
    <t>652 Nguyễn Thái Học, Tp Quy Nhơn</t>
  </si>
  <si>
    <t>Công an phường Lê Hồng Phong</t>
  </si>
  <si>
    <t>256 Bạch Đằng, Tp Quy Nhơn</t>
  </si>
  <si>
    <t>66 Bà Triệu, Tp Quy Nhơn</t>
  </si>
  <si>
    <t>UBND phường Lê Hồng Phong</t>
  </si>
  <si>
    <t>Tổ 48, Kv7, P. Lê Hồng Phong, Tp Quy Nhơn</t>
  </si>
  <si>
    <t>Trung tâm giáo dục thường xuyên tỉnh Bình Định</t>
  </si>
  <si>
    <t>25 Duy Tân, Tp Quy Nhơn</t>
  </si>
  <si>
    <t>Công ty TNHH tư vấn thiết kế Bình Phú</t>
  </si>
  <si>
    <t>295/6 Hoàng Văn Thụ, Tp Quy Nhơn</t>
  </si>
  <si>
    <t>Bệnh viện mắt Bình Định</t>
  </si>
  <si>
    <t>85/36 Hoàng Văn Thụ, Tp Quy Nhơn</t>
  </si>
  <si>
    <t>Công ty Cổ phần ô tô Bình Định</t>
  </si>
  <si>
    <t>146 Bạch Đằng, Tp Quy Nhơn</t>
  </si>
  <si>
    <t>562/13 Trần Hưng Đạo, Tp Quy Nhơn</t>
  </si>
  <si>
    <t>Trường Quốc học Quy Nhơn</t>
  </si>
  <si>
    <t>Tổ 21, Kv4, P. Thị Nại, Tp Quy Nhơn</t>
  </si>
  <si>
    <t>Tổ 7c, Kv1, P. Quang Trung, Tp Quy Nhơn</t>
  </si>
  <si>
    <t>Tổ 5, Kv1, P. Đống Đa, Tp Quy Nhơn</t>
  </si>
  <si>
    <t>Kv5, P. Ghềnh Ráng, Tp Quy Nhơn</t>
  </si>
  <si>
    <t>Thanh tra công an tỉnh Bình Định</t>
  </si>
  <si>
    <t>228 Bạch Đằng, Tp Quy Nhơn</t>
  </si>
  <si>
    <t>Công ty Cổ phần thủy sản Bình Định</t>
  </si>
  <si>
    <t>Phước An, Tuy Phước</t>
  </si>
  <si>
    <t>Kỹ thuật</t>
  </si>
  <si>
    <t>Công ty TNHH TVXD HKT</t>
  </si>
  <si>
    <t>Khu tập thể cán bộ Công an tỉnh Bình Định</t>
  </si>
  <si>
    <t>Phòng cảnh sát hình sự Công an tỉnh</t>
  </si>
  <si>
    <t>940 Trần Hưng Đạo, Tp Quy Nhơn</t>
  </si>
  <si>
    <t>Sở Ngoại vụ</t>
  </si>
  <si>
    <t>29 Cao Thắng, Tp Quy Nhơn</t>
  </si>
  <si>
    <t>Công ty TNHH Quảng cáo Trung Tâm</t>
  </si>
  <si>
    <t>102B Lê Lợi, Tp Quy Nhơn</t>
  </si>
  <si>
    <t>Công ty TNHH Du lịch Casa Marina Resort</t>
  </si>
  <si>
    <t>07 Nguyễn Trãi, Tp Quy Nhơn</t>
  </si>
  <si>
    <t>Ân Hảo Đông, Hoài Ân</t>
  </si>
  <si>
    <t>Công ty Cổ phần Cảng Thị Nại</t>
  </si>
  <si>
    <t>39 Trần Bình Trọng, Tp Quy Nhơn</t>
  </si>
  <si>
    <t>23 Duy Tân, Tp Quy Nhơn</t>
  </si>
  <si>
    <t>1969</t>
  </si>
  <si>
    <t>Phường Quang Trung, Tp Quy Nhơn</t>
  </si>
  <si>
    <t>Ngân hàng TMCP Công thương - Chi nhánh Phú Tài</t>
  </si>
  <si>
    <t>12b/12 Trần Phú, Tp Quy Nhơn</t>
  </si>
  <si>
    <t>Thị trấn Phù Mỹ, Phù Mỹ</t>
  </si>
  <si>
    <t>Hoài Phú, Hoài Nhơn</t>
  </si>
  <si>
    <t>10 Phùng Khắc Khoan, Tp Quy Nhơn</t>
  </si>
  <si>
    <t>08 Đào Duy Từ, Tp Quy Nhơn</t>
  </si>
  <si>
    <t>Văn phòng Thành ủy</t>
  </si>
  <si>
    <t>14 Nguyễn Văn Bé, Tp Quy Nhơn</t>
  </si>
  <si>
    <t>28 Hà Huy Tập, Tp Quy Nhơn</t>
  </si>
  <si>
    <t>1996</t>
  </si>
  <si>
    <t>17 Trường Chinh, Tp Quy Nhơn</t>
  </si>
  <si>
    <t>Hải quan</t>
  </si>
  <si>
    <t>Chi cục hải quan cửa khẩu Quy Nhơn</t>
  </si>
  <si>
    <t>95 Trần Phú, Thị trấn Diêu Trì, Tuy Phước</t>
  </si>
  <si>
    <t>Ngân hàng TMCP Hàng Hải</t>
  </si>
  <si>
    <t>Hải Bắc, Nhơn Hải, Quy Nhơn</t>
  </si>
  <si>
    <t>Công ty CPTM bia Sài gòn - Chi nhánh Bình Định</t>
  </si>
  <si>
    <t>228 Nguyễn Thị Định, Tp Quy Nhơn</t>
  </si>
  <si>
    <t>Phường Nguyễn Văn Cừ, Tp Quy Nhơn</t>
  </si>
  <si>
    <t>06033136</t>
  </si>
  <si>
    <t>KV4, P. Nhơn Phú, Tp Quy Nhơn</t>
  </si>
  <si>
    <t>Công ty TNHH thiết bị PCCC Hoàng Hà</t>
  </si>
  <si>
    <t>Công ty cổ phần môi trường đô thị Quy Nhơn</t>
  </si>
  <si>
    <t>Tổ 5, Kv7, P. Ngô Mây, Tp Quy Nhơn</t>
  </si>
  <si>
    <t>Tổ 57, Kv11, P. Đống Đa, Tp Quy Nhơn</t>
  </si>
  <si>
    <t>Hộ lý</t>
  </si>
  <si>
    <t>Tổ 24, Kv4, P. Lê Hồng Phong, Tp Quy Nhơn</t>
  </si>
  <si>
    <t>Thị trấn Vĩnh Thạnh, Vĩnh Thạnh</t>
  </si>
  <si>
    <t>Thư ký tòa án</t>
  </si>
  <si>
    <t>Tòa án nhân dân tỉnh Bình Định</t>
  </si>
  <si>
    <t>01 Nguyễn Trãi, Tp Quy Nhơn</t>
  </si>
  <si>
    <t>295/2/2 Hoàng Văn Thụ, Tp Quy Nhơn</t>
  </si>
  <si>
    <t>Kv8, P. Quang Trung, Tp Quy Nhơn</t>
  </si>
  <si>
    <t>Trường Đại học Quy Nhơn</t>
  </si>
  <si>
    <t>08 Trần Quang Diệu, Tp Quy Nhơn</t>
  </si>
  <si>
    <t>Chi cục quản lý đất đai</t>
  </si>
  <si>
    <t>760/5 Trần Hưng Đạo, Tp Quy Nhơn</t>
  </si>
  <si>
    <t>Công ty TNHH MTV Phân bón Tây Nguyên</t>
  </si>
  <si>
    <t>65 Mai Xuân Thưởng, Tp Quy Nhơn</t>
  </si>
  <si>
    <t>Sở Xây dựng Bình Định</t>
  </si>
  <si>
    <t>69 Nguyễn Thị Minh Khai, Tp Quy Nhơn</t>
  </si>
  <si>
    <t>Nhà khách Tỉnh ủy Bình Định</t>
  </si>
  <si>
    <t>Thị trấn Bình Dương, Phù Mỹ</t>
  </si>
  <si>
    <t>Công nhân viên</t>
  </si>
  <si>
    <t>Công ty Cổ phần dịch vụ CN Hàng Hải</t>
  </si>
  <si>
    <t>34/49 Trần Thị Kỷ, Tp Quy Nhơn</t>
  </si>
  <si>
    <t>216/5 Bạch Đằng, Tp Quy Nhơn</t>
  </si>
  <si>
    <t>Tổ 21, Kv4, P. Nguyễn Văn Cừ, Tp Quy Nhơn</t>
  </si>
  <si>
    <t>Ủy ban MTTQ Việt Nam tỉnh Bình Định</t>
  </si>
  <si>
    <t>Tổ 23. Kv3, P. Trần Phú, Tp Quy Nhơn</t>
  </si>
  <si>
    <t>70/1 Lý Tự Trọng, Tp Quy Nhơn</t>
  </si>
  <si>
    <t>Tổ 7, Kv2, P. Đống Đa, Tp Quy Nhơn</t>
  </si>
  <si>
    <t>Cục thống kê Bình Định</t>
  </si>
  <si>
    <t>Tổ 23a, Kv5, P. Đống Đa, Tp Quy Nhơn</t>
  </si>
  <si>
    <t>54 Vũ Bảo, Tp Quy Nhơn</t>
  </si>
  <si>
    <t>Cảng cá Quy Nhơn</t>
  </si>
  <si>
    <t>08 Trần Bình Trọng, Tp Quy Nhơn</t>
  </si>
  <si>
    <t>Công ty cổ phần Green Ceramic Việt Nam</t>
  </si>
  <si>
    <t>Tổ 4, Kv1, P. Quang Trung, Tp Quy Nhơn</t>
  </si>
  <si>
    <t>Tổ 43, Kv5, P Quang Trung, Tp Quy Nhơn</t>
  </si>
  <si>
    <t>Công ty TNHH Cửu Thái Vĩ</t>
  </si>
  <si>
    <t>Mỹ Chánh, Phù Mỹ</t>
  </si>
  <si>
    <t>Công ty TNHH TT - TH Tân Trường Phát</t>
  </si>
  <si>
    <t>171/17/3 Ngô Mây, Tp Quy Nhơn</t>
  </si>
  <si>
    <t>13 Đinh Bộ Lĩnh, Tp Quy Nhơn</t>
  </si>
  <si>
    <t>Phòng hậu cần - Công an tỉnh Bình Định</t>
  </si>
  <si>
    <t>Tây Phú, Tây Sơn</t>
  </si>
  <si>
    <t>Công ty TNHH TM và DV ô tô Dũng Tiến</t>
  </si>
  <si>
    <t>Tổ 16, Kv3, P. Đống Đa, Tp Quy Nhơn</t>
  </si>
  <si>
    <t>Sở tài nguyên và môi trường Bình Định</t>
  </si>
  <si>
    <t>Tổ 9, Kv4, P. Bùi Thị Xuân, Tp Quy Nhơn</t>
  </si>
  <si>
    <t>Công ty TNHH Tân Phước</t>
  </si>
  <si>
    <t>10b/2 Trần Thị Kỷ, Tp Quy Nhơn</t>
  </si>
  <si>
    <t>Trường tiểu học Lý Thường Kiệt</t>
  </si>
  <si>
    <t>67 Hoàng Quốc Việt, Tp Quy Nhơn</t>
  </si>
  <si>
    <t>Công ty TNHH TM DV trang trí nội thất CT</t>
  </si>
  <si>
    <t>Mỹ Phong, Phù Mỹ</t>
  </si>
  <si>
    <t>Nhơn An, thị xã An Nhơn</t>
  </si>
  <si>
    <t>Trung tâm thông tin xúc tiến du lịch</t>
  </si>
  <si>
    <t>17 Trần Quang Diệu, Tp Quy Nhơn</t>
  </si>
  <si>
    <t>Công ty TNHH Ngày Nghỉ</t>
  </si>
  <si>
    <t>146/1/11 Lý Thái Tổ, Tp Quy Nhơn</t>
  </si>
  <si>
    <t>Công ty bảo hiểm bưu điện</t>
  </si>
  <si>
    <t>51/5 Trần Hưng Đạo, Tp Quy Nhơn</t>
  </si>
  <si>
    <t>Tổ 5, Kv7, P. Bùi Thị Xuân, Tp Quy Nhơn</t>
  </si>
  <si>
    <t>Ngân hàng TMCP Bắc Á</t>
  </si>
  <si>
    <t>Tổ 22, Kv4, P. Trần Hưng Đạo, Tp Quy Nhơn</t>
  </si>
  <si>
    <t>Công ty TNHH Lê Mạnh Đức</t>
  </si>
  <si>
    <t>Tổ 33, Kv6, P. Nguyễn Văn Cừ, Tp Quy Nhơn</t>
  </si>
  <si>
    <t>Trường cao đẳng y tế Bình Định</t>
  </si>
  <si>
    <t>137 Lê Lợi, Tp Quy Nhơn</t>
  </si>
  <si>
    <t>Viện kiểm sát nhân dân Bình Định</t>
  </si>
  <si>
    <t>42 Ngô Quyền, Tp Quy Nhơn</t>
  </si>
  <si>
    <t>UBND phường Trần Hưng Đạo</t>
  </si>
  <si>
    <t>Nhơn Hạnh, Tx An Nhơn</t>
  </si>
  <si>
    <t>Phòng Cảnh sát PCCC và CNCH</t>
  </si>
  <si>
    <t>01 Hà Huy Tập, Tp Quy Nhơn</t>
  </si>
  <si>
    <t>Công ty TNHH Hùng Minh</t>
  </si>
  <si>
    <t>14 Tô Hiến Thành, Tp Quy Nhơn</t>
  </si>
  <si>
    <t>Trường tiểu học Kim Đồng</t>
  </si>
  <si>
    <t>Tây An, Tây Sơn</t>
  </si>
  <si>
    <t>Ngân hàng TMCP Kỹ Thương</t>
  </si>
  <si>
    <t>Kv5, P. Nhơn Phú, Tp Quy Nhơn</t>
  </si>
  <si>
    <t>59 Hà Huy Tập, Tp Quy Nhơn</t>
  </si>
  <si>
    <t>120 Bùi Xuân Phái, Tp Quy Nhơn</t>
  </si>
  <si>
    <t xml:space="preserve">Huy </t>
  </si>
  <si>
    <t>70 Trần Hưng Đạo, Tp Quy Nhơn</t>
  </si>
  <si>
    <t>Tổ 12, Kv3, P. Đống Đa, Tp Quy Nhơn</t>
  </si>
  <si>
    <t>Ngân hàng công thương Bình Định</t>
  </si>
  <si>
    <t>1b Nguyễn Trãi, Tp Quy Nhơn</t>
  </si>
  <si>
    <t>Bệnh viện Mắt Bình Định</t>
  </si>
  <si>
    <t>124 Diên Hồng, Tp Quy Nhơn</t>
  </si>
  <si>
    <t>Tổ 7, Kv2, P. Hải Cảng, Tp Quy Nhơn</t>
  </si>
  <si>
    <t>Cát Tân, Phù Cát</t>
  </si>
  <si>
    <t>Tổ 3, Kv1, P. Thị Nại, Tp Quy Nhơn</t>
  </si>
  <si>
    <t>Trường THCS Ngô Mây</t>
  </si>
  <si>
    <t>Xí nghiệp quản lý và chế biến rác thải</t>
  </si>
  <si>
    <t>Công ty Cổ phần môi trường đô thị Quy Nhơn</t>
  </si>
  <si>
    <t>Ngân hàng Hdbank</t>
  </si>
  <si>
    <t>Điều dưỡng</t>
  </si>
  <si>
    <t>Công nhân điện</t>
  </si>
  <si>
    <t>Công ty TNHH XD DV Quang Dũng</t>
  </si>
  <si>
    <t>208A Tăng Bạt Hổ, Tp Quy Nhơn</t>
  </si>
  <si>
    <t>Công ty CP Hàng không Vietjet</t>
  </si>
  <si>
    <t>Phòng Pc05 - Công an tỉnh Bình Định</t>
  </si>
  <si>
    <t>Cát Khánh, Phù Cát</t>
  </si>
  <si>
    <t>Công ty CP Đầu tư Nam Ngân</t>
  </si>
  <si>
    <t>Cửa hàng xăng dầu số 2 - Công ty xăng dầu Bình Định</t>
  </si>
  <si>
    <t>Bưu điện tỉnh Bình Định</t>
  </si>
  <si>
    <t>Tổ 44, KV5, P. Quang Trung, Tp Quy Nhơn</t>
  </si>
  <si>
    <t>26/7/17</t>
  </si>
  <si>
    <t>Công ty TNHH XD Tân Phát</t>
  </si>
  <si>
    <t>Kv9, P. Lê Lợi, Tp Quy Nhơn</t>
  </si>
  <si>
    <t>Công an phường Nhơn Phú</t>
  </si>
  <si>
    <t>99/25 Hai Bà Trưng, Tp Quy Nhơn</t>
  </si>
  <si>
    <t>Chi nhánh công ty cổ phần Sun taxi tại Bình Định</t>
  </si>
  <si>
    <t>Chát Đạt, Cát Tiến, Phù Cát</t>
  </si>
  <si>
    <t>Công ty TNHH TM - XD T.M.N</t>
  </si>
  <si>
    <t>Thị trấn An Lão, An Lão</t>
  </si>
  <si>
    <t>KV4, P. Nhơn Bình, Tp Quy Nhơn</t>
  </si>
  <si>
    <t>Công ty TNHH MTV Nhật Nam Hưng</t>
  </si>
  <si>
    <t>120 Lê Lợi, Tp Quy Nhơn</t>
  </si>
  <si>
    <t>Công ty TNHH Ngân Lê</t>
  </si>
  <si>
    <t>106 Nguyễn Văn Cừ, Tp Quy Nhơn</t>
  </si>
  <si>
    <t>Ban chỉ huy quân sự thành phố Quy Nhơn</t>
  </si>
  <si>
    <t>36/27 Lý Thái Tổ, Tp Quy Nhơn</t>
  </si>
  <si>
    <t>Tổ 22, Kv4, P. Lê Hồng Phong, Tp Quy Nhơn</t>
  </si>
  <si>
    <t>Công ty TNHH tư vấn thiết kế Đ - T</t>
  </si>
  <si>
    <t>Công ty TNHH Công nghệ &amp; Xây dựng Nam Ngân</t>
  </si>
  <si>
    <t>Công ty CPĐT Nam Ngân</t>
  </si>
  <si>
    <t>Cát Hưng, Phù Cát</t>
  </si>
  <si>
    <t>219 Hoàng Văn Thụ, Tp Quy Nhơn</t>
  </si>
  <si>
    <t>Công ty TNHH WAN HAI Việt Nam - Chi nhánh Quy Nhơn</t>
  </si>
  <si>
    <t>54 Trần Hưng Đạo, Tp Quy Nhơn</t>
  </si>
  <si>
    <t>55 Nguyễn Viết Xuân, Tp Quy Nhơn</t>
  </si>
  <si>
    <t>Tổ 25, KV5, P. Nguyễn Văn Cừ, Tp Quy Nhơn</t>
  </si>
  <si>
    <t>Công an thị xã An Nhơn</t>
  </si>
  <si>
    <t>Lê Minh</t>
  </si>
  <si>
    <t>54 Thành Thái, Tp Quy Nhơn</t>
  </si>
  <si>
    <t>Nhân viên ngân hàng</t>
  </si>
  <si>
    <t>Ngân hàng TMCP đầu tư và phát triển</t>
  </si>
  <si>
    <t>198 Trần Phú, tx An Nhơn</t>
  </si>
  <si>
    <t>18/5 Lê Lợi, Tp Quy Nhơn</t>
  </si>
  <si>
    <t>Tổ 70, kv 9, P. Nhơn Bình, TP Quy Nhơn</t>
  </si>
  <si>
    <t>46 Nguyễn Bỉnh Khiêm, TP Quy Nhơn</t>
  </si>
  <si>
    <t>Tổng số hồ sơ đăng ký: 408 hồ sơ, trong đó 391 hồ sơ hợp lệ, 17 hồ sơ không hợp lệ, 00 hồ sơ chưa xét.</t>
  </si>
  <si>
    <t xml:space="preserve">Nguyễn Như </t>
  </si>
  <si>
    <t>5. Đối tượng đăng ký mua nhà ở xã hội đạt 80 điểm: 101 trường hợp</t>
  </si>
  <si>
    <t>Tổ 6, Kv6, P. Ngô Mây, Tp Quy Nhơn</t>
  </si>
  <si>
    <t>Cán bộ nhân viên</t>
  </si>
  <si>
    <t>Ngân hàng TMCP Công Thương Việt Nam - Chi nhánh Phú Tài</t>
  </si>
  <si>
    <t>4. Đối tượng đăng ký mua nhà ở xã hội đạt 82 điểm: 41 trường hợp (Loại 1 TH là ông Phạm Tiến Sỹ đã mua nhà ở xã hội của dự án Nhà ở xã hội Tân Đại Minh (Lamer1)</t>
  </si>
  <si>
    <t>Huỳnh Thị Diệu Yên</t>
  </si>
  <si>
    <t>CA Bình Định</t>
  </si>
  <si>
    <t>Trần Như Quỳnh</t>
  </si>
  <si>
    <t>Cảnh sát TPHCM</t>
  </si>
  <si>
    <t>Nguyễn Thị Dung</t>
  </si>
  <si>
    <t>Phạm Thị Tuyết Như</t>
  </si>
  <si>
    <t>Nguyễn Hữu Vinh</t>
  </si>
  <si>
    <t>Hoàng Thị Ánh Nguyệt</t>
  </si>
  <si>
    <t>Nguyễn An Hưởng</t>
  </si>
  <si>
    <t>Nguyễn Thị Lan</t>
  </si>
  <si>
    <t>Phạm Thị Tuyết Hạnh</t>
  </si>
  <si>
    <t>Trần Anh Duy</t>
  </si>
  <si>
    <t>Trần Thị Thùy Trang</t>
  </si>
  <si>
    <t>Lê Kim Ngọc</t>
  </si>
  <si>
    <t>Huỳnh Thị Thùy Trang</t>
  </si>
  <si>
    <t>Huỳnh Duy Hưng</t>
  </si>
  <si>
    <t>Đặng Thị Thanh Thúy</t>
  </si>
  <si>
    <t>Nguyễn Thị Thanh Vương</t>
  </si>
  <si>
    <t>Nguyễn Thị Kim Thoa</t>
  </si>
  <si>
    <t>Nguyễn Thị Thu Hải</t>
  </si>
  <si>
    <t>Phan Thị Mến</t>
  </si>
  <si>
    <t>Nguyễn Thị Mận</t>
  </si>
  <si>
    <t>Lê Văn Thuấn</t>
  </si>
  <si>
    <t>Phạm Thị Như Ý</t>
  </si>
  <si>
    <t>Đặng Thị Vân</t>
  </si>
  <si>
    <t>Trần Thị Cường</t>
  </si>
  <si>
    <t>CA Gia Lai</t>
  </si>
  <si>
    <t>Trịnh Thị Thanh Nguyệt</t>
  </si>
  <si>
    <t>Trần Minh Rồng</t>
  </si>
  <si>
    <t>Nguyễn Thị Thùy Trang</t>
  </si>
  <si>
    <t>Nguyễn Thị Bích Thuận</t>
  </si>
  <si>
    <t>Tô Văn Sanh</t>
  </si>
  <si>
    <t>CA Quảng Ngãi</t>
  </si>
  <si>
    <t>Phùng Thị Huy Hằng</t>
  </si>
  <si>
    <t>Nguyễn Thị Xuân Điểm</t>
  </si>
  <si>
    <t>Trần Thị Thanh Thảo</t>
  </si>
  <si>
    <t>Nguyễn Thanh By</t>
  </si>
  <si>
    <t>Đặng Thị Thủy</t>
  </si>
  <si>
    <t>Nguyễn Đình Hoàng</t>
  </si>
  <si>
    <t>Trần Bửu Thịnh</t>
  </si>
  <si>
    <t>Nguyễn Thị Mỹ Hạnh</t>
  </si>
  <si>
    <t>Đỗ Ngọc Hùng</t>
  </si>
  <si>
    <t>Nguyễn Hữu Phúc</t>
  </si>
  <si>
    <t>Phan Thị Kim Hiền</t>
  </si>
  <si>
    <t>Trần Minh Mẫn Vy</t>
  </si>
  <si>
    <t>Trần Thị Tấn Kiều</t>
  </si>
  <si>
    <t>Võ Thị Hồng Trâm</t>
  </si>
  <si>
    <t>Trần Thị Mỹ Vân</t>
  </si>
  <si>
    <t>Bùi Văn Tuấn</t>
  </si>
  <si>
    <t>CA Phú Yên</t>
  </si>
  <si>
    <t>Đỗ Thị Minh Thi</t>
  </si>
  <si>
    <t>Tô Thị Thu Hà</t>
  </si>
  <si>
    <t>Họ và tên người thừa hưởng</t>
  </si>
  <si>
    <t>Số</t>
  </si>
  <si>
    <t>Lê Thị Thanh Vân</t>
  </si>
  <si>
    <t>Ngô Thanh Trúc</t>
  </si>
  <si>
    <t>CA Tp HCM</t>
  </si>
  <si>
    <t>025432211</t>
  </si>
  <si>
    <t>Trần Thùy Linh</t>
  </si>
  <si>
    <t>Trần Đỗ Nhật Ngân</t>
  </si>
  <si>
    <t>Nguyễn Thị Ngọc Lệ</t>
  </si>
  <si>
    <t>Trần Thị Chiển</t>
  </si>
  <si>
    <t>Trần Quang Thanh</t>
  </si>
  <si>
    <t>Lê Quỳnh Hoa</t>
  </si>
  <si>
    <t>Nguyễn Thanh Hải</t>
  </si>
  <si>
    <t>Nguyễn Tấn Việt</t>
  </si>
  <si>
    <t>Tô Văn Hiếu</t>
  </si>
  <si>
    <t>Phạm Thị Kim Oanh</t>
  </si>
  <si>
    <t>Mai Xuân Việt</t>
  </si>
  <si>
    <t>Trần Kim Ngôn</t>
  </si>
  <si>
    <t>Lê Tuấn Tấn</t>
  </si>
  <si>
    <t>18/04/2014</t>
  </si>
  <si>
    <t>Nguyễn Thị Khoản</t>
  </si>
  <si>
    <t>Không có</t>
  </si>
  <si>
    <t>Võ Văn Chương</t>
  </si>
  <si>
    <t>Lương Thị Thúy</t>
  </si>
  <si>
    <t>Nguyễn Tiến Thương</t>
  </si>
  <si>
    <t>Trần Thị Kề</t>
  </si>
  <si>
    <t>28/07/2015</t>
  </si>
  <si>
    <t>Lê Thị Thanh Hương</t>
  </si>
  <si>
    <t>28/09/2010</t>
  </si>
  <si>
    <t>Nguyễn Đình Huy</t>
  </si>
  <si>
    <t>Lê Thị Ngọc Oanh</t>
  </si>
  <si>
    <t>Trần Thị Út Mười</t>
  </si>
  <si>
    <t>20/05/2014</t>
  </si>
  <si>
    <t>Ngô Ngọc Quý</t>
  </si>
  <si>
    <t>22/06/2004</t>
  </si>
  <si>
    <t>Doãn Ngọc Thắng</t>
  </si>
  <si>
    <t>Ngô Quốc Hùng</t>
  </si>
  <si>
    <t>Nguyễn Văn Nhanh</t>
  </si>
  <si>
    <t>24/05/2014</t>
  </si>
  <si>
    <t>Nguyễn Minh Tùng</t>
  </si>
  <si>
    <t>24/02/2017</t>
  </si>
  <si>
    <t>Thái Bình Thuận</t>
  </si>
  <si>
    <t>Nguyễn Thị Kim Yến</t>
  </si>
  <si>
    <t>Lê Văn Ngọc</t>
  </si>
  <si>
    <t>19/11/2018</t>
  </si>
  <si>
    <t>Nguyễn Thanh Hoàng</t>
  </si>
  <si>
    <t>Lê Thị Thanh Mai</t>
  </si>
  <si>
    <t>20/8/2011</t>
  </si>
  <si>
    <t>Phạm Trần Trung</t>
  </si>
  <si>
    <t>Nguyễn Thị Kim Tơ</t>
  </si>
  <si>
    <t>14/06/2017</t>
  </si>
  <si>
    <t>Lê Phương Trinh</t>
  </si>
  <si>
    <t>Nguyễn Thị Mỹ Thạch</t>
  </si>
  <si>
    <t>Trần Thị Anh Đào</t>
  </si>
  <si>
    <t>21/07/2009</t>
  </si>
  <si>
    <t>Phạm Thị Thanh Hà</t>
  </si>
  <si>
    <t>Phạm Thị Minh Thủy</t>
  </si>
  <si>
    <t>18/11/2014</t>
  </si>
  <si>
    <t>Trương Thị Thúy Hoan</t>
  </si>
  <si>
    <t>Phan Văn Khoa</t>
  </si>
  <si>
    <t>Đặng Thị Ngọc Thủy</t>
  </si>
  <si>
    <t>13/07/2015</t>
  </si>
  <si>
    <t>Phan Thị Thanh Bình</t>
  </si>
  <si>
    <t>17/07/2007</t>
  </si>
  <si>
    <t>Lê Từ Thúy Nga</t>
  </si>
  <si>
    <t>25/10/2016</t>
  </si>
  <si>
    <t>Đặng Thị Ngọc Tánh</t>
  </si>
  <si>
    <t>28/11/2017</t>
  </si>
  <si>
    <t>Trần Thị Thu Hà</t>
  </si>
  <si>
    <t>28/02/2013</t>
  </si>
  <si>
    <t>Lý Huỳnh Phương Thảo</t>
  </si>
  <si>
    <t>30/07/2011</t>
  </si>
  <si>
    <t>Phan Thị Thanh Thư</t>
  </si>
  <si>
    <t>20/4/2006</t>
  </si>
  <si>
    <t>Tạ Hồng Linh</t>
  </si>
  <si>
    <t>Tô Thị Kim Phượng</t>
  </si>
  <si>
    <t>19/01/2015</t>
  </si>
  <si>
    <t>Nguyễn Đức Nghĩa</t>
  </si>
  <si>
    <t>Trần Thế Hưng</t>
  </si>
  <si>
    <t>Ma Thị Nguyền</t>
  </si>
  <si>
    <t>Đỗ Thị Phương Trà</t>
  </si>
  <si>
    <t>25/02/2014</t>
  </si>
  <si>
    <t>Trần Bá Duy</t>
  </si>
  <si>
    <t>14/03/2019</t>
  </si>
  <si>
    <t>Lê Văn Thắm</t>
  </si>
  <si>
    <t>Nguyễn Việt Hùng</t>
  </si>
  <si>
    <t>25/05/2018</t>
  </si>
  <si>
    <t>Võ Mai Vũ</t>
  </si>
  <si>
    <t>31/5/2007</t>
  </si>
  <si>
    <t>Nguyễn Xuân Tân</t>
  </si>
  <si>
    <t>27/7/2010</t>
  </si>
  <si>
    <t>Tôn Minh Thông</t>
  </si>
  <si>
    <t>29/11/2011</t>
  </si>
  <si>
    <t>Nguyễn Minh Thái</t>
  </si>
  <si>
    <t>Đỗ Nhật Toàn</t>
  </si>
  <si>
    <t>Nguyễn Ngọc Tuấn</t>
  </si>
  <si>
    <t>26/06/2013</t>
  </si>
  <si>
    <t>Võ Nguyên Hùng</t>
  </si>
  <si>
    <t>Nguyễn Thị Tấn Nam</t>
  </si>
  <si>
    <t>19/9/2017</t>
  </si>
  <si>
    <t>Nguyễn Thị Hòa</t>
  </si>
  <si>
    <t>Dương Thị Ánh Nguyệt</t>
  </si>
  <si>
    <t>Phạm Thị Hương</t>
  </si>
  <si>
    <t>Nguyễn Võ Hồng Tuyết</t>
  </si>
  <si>
    <t>16/03/2016</t>
  </si>
  <si>
    <t>Chung Thị Đào</t>
  </si>
  <si>
    <t>Nguyễn Thành Đức</t>
  </si>
  <si>
    <t>Dương Minh Cường</t>
  </si>
  <si>
    <t>14/09/2015</t>
  </si>
  <si>
    <t>Nguyễn Hùng Vỹ</t>
  </si>
  <si>
    <t>14/11/2009</t>
  </si>
  <si>
    <t>Lê Thị Mỹ Hiệp</t>
  </si>
  <si>
    <t>Nguyễn Thị Bích Ngân</t>
  </si>
  <si>
    <t>25/01/2018</t>
  </si>
  <si>
    <t>Nguyễn Thị Thu Thanh</t>
  </si>
  <si>
    <t>24/12/2009</t>
  </si>
  <si>
    <t>Nguyễn Thị Thúy Nga</t>
  </si>
  <si>
    <t>24/06/2015</t>
  </si>
  <si>
    <t>Võ Công Minh</t>
  </si>
  <si>
    <t>17/8/2009</t>
  </si>
  <si>
    <t>Dương Ngọc Tuấn</t>
  </si>
  <si>
    <t>Đặng Thế Tùng</t>
  </si>
  <si>
    <t>Trần Thị Hiền</t>
  </si>
  <si>
    <t>13/5/2010</t>
  </si>
  <si>
    <t>Nguyễn Thị Thu Hằng</t>
  </si>
  <si>
    <t>Đặng Thị Ngọc Túy Anh</t>
  </si>
  <si>
    <t>Lê Vũ Triêm</t>
  </si>
  <si>
    <t>Văn Thanh Tâm</t>
  </si>
  <si>
    <t>20/06/2013</t>
  </si>
  <si>
    <t>Trần Ngọc Dũng</t>
  </si>
  <si>
    <t>Văn Thị Mỹ Hận</t>
  </si>
  <si>
    <t>Nguyễn Thị Huyền Thật</t>
  </si>
  <si>
    <t>Nguyễn Thị Sen</t>
  </si>
  <si>
    <t>Nguyễn Thu Hà</t>
  </si>
  <si>
    <t>Lê Thị Trúc Phương</t>
  </si>
  <si>
    <t>20/02/2012</t>
  </si>
  <si>
    <t>Huỳnh Thị Thu Thủy</t>
  </si>
  <si>
    <t>Hồ Thị Dung</t>
  </si>
  <si>
    <t>23/06/2015</t>
  </si>
  <si>
    <t>Huỳnh Thị Hữu</t>
  </si>
  <si>
    <t>Phan Chí Cường</t>
  </si>
  <si>
    <t>Nguyễn Dương Vũ Huy</t>
  </si>
  <si>
    <t>23/05/2014</t>
  </si>
  <si>
    <t>Võ Thị Hoàng Linh</t>
  </si>
  <si>
    <t>Võ Thị Kiều Dung</t>
  </si>
  <si>
    <t>24/05/2012</t>
  </si>
  <si>
    <t>CA Đà Nẵng</t>
  </si>
  <si>
    <t>2. Đối tượng đăng ký mua nhà ở xã hội đạt 87 điểm: 56 trường hợp</t>
  </si>
  <si>
    <t>6. Đối tượng đăng ký mua nhà ở xã hội đạt 77 điểm: 61 trường hợp</t>
  </si>
  <si>
    <t>Loại HS</t>
  </si>
  <si>
    <t>âm</t>
  </si>
  <si>
    <t>30/8/2012</t>
  </si>
  <si>
    <t>23/8/2016</t>
  </si>
  <si>
    <t>20/4/2017</t>
  </si>
  <si>
    <t>23/10/2018</t>
  </si>
  <si>
    <t>23/9/2009</t>
  </si>
  <si>
    <t>26/6/2007</t>
  </si>
  <si>
    <t>20/5/2014</t>
  </si>
  <si>
    <t>20/10/2016</t>
  </si>
  <si>
    <t>19/7/2016</t>
  </si>
  <si>
    <t>19/4/2007</t>
  </si>
  <si>
    <t>13/8/2016</t>
  </si>
  <si>
    <t>14/11/2013</t>
  </si>
  <si>
    <t>29/6/2015</t>
  </si>
  <si>
    <t>16/10/2015</t>
  </si>
  <si>
    <t>25/5/2010</t>
  </si>
  <si>
    <t>18/7/2018</t>
  </si>
  <si>
    <t>21/7/2009</t>
  </si>
  <si>
    <t>13/7/2006</t>
  </si>
  <si>
    <t>19/12/2017</t>
  </si>
  <si>
    <t>25/2/2014</t>
  </si>
  <si>
    <t>14/1/2012</t>
  </si>
  <si>
    <t>15/12/2016</t>
  </si>
  <si>
    <t>17/3/2016</t>
  </si>
  <si>
    <t>27/6/2008</t>
  </si>
  <si>
    <t>29/4/2014</t>
  </si>
  <si>
    <t>15/11/2013</t>
  </si>
  <si>
    <t>17/5/2018</t>
  </si>
  <si>
    <t>15/10/2017</t>
  </si>
  <si>
    <t>26/7/2016</t>
  </si>
  <si>
    <t>15/11/2014</t>
  </si>
  <si>
    <t>CMND bản thân</t>
  </si>
  <si>
    <t>CMND người liên quan</t>
  </si>
  <si>
    <t>2. Đối tượng đăng ký mua nhà ở xã hội đạt 87 điểm: 57 trường hợp</t>
  </si>
  <si>
    <t>Tổng số hồ sơ đăng ký: 408 hồ sơ, trong đó 392 hồ sơ hợp lệ, 16 hồ sơ không hợp lệ, 00 hồ sơ chưa xét.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</si>
</sst>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₫_-;\-* #,##0.00\ _₫_-;_-* &quot;-&quot;??\ _₫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8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FF"/>
      <name val="Times New Roman"/>
      <family val="1"/>
    </font>
    <font>
      <sz val="11"/>
      <name val="Calibri"/>
      <family val="2"/>
      <scheme val="minor"/>
    </font>
    <font>
      <b/>
      <sz val="13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00FF"/>
      <name val="Times New Roman"/>
      <family val="1"/>
    </font>
    <font>
      <b/>
      <sz val="12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color rgb="FF0000FF"/>
      <name val="Times New Roman"/>
      <family val="1"/>
    </font>
    <font>
      <strike/>
      <vertAlign val="superscript"/>
      <sz val="14"/>
      <name val="Times New Roman"/>
      <family val="1"/>
    </font>
    <font>
      <strike/>
      <vertAlign val="superscript"/>
      <sz val="16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5" fillId="0" borderId="8" xfId="0" applyFont="1" applyBorder="1" applyAlignment="1">
      <alignment horizontal="center"/>
    </xf>
    <xf numFmtId="0" fontId="7" fillId="2" borderId="0" xfId="0" applyFont="1" applyFill="1"/>
    <xf numFmtId="0" fontId="6" fillId="2" borderId="8" xfId="0" applyNumberFormat="1" applyFont="1" applyFill="1" applyBorder="1" applyAlignment="1">
      <alignment horizontal="center"/>
    </xf>
    <xf numFmtId="0" fontId="15" fillId="0" borderId="0" xfId="0" applyFont="1"/>
    <xf numFmtId="0" fontId="5" fillId="0" borderId="0" xfId="0" applyFont="1" applyAlignment="1">
      <alignment horizontal="center"/>
    </xf>
    <xf numFmtId="0" fontId="5" fillId="0" borderId="8" xfId="0" applyFont="1" applyBorder="1"/>
    <xf numFmtId="10" fontId="5" fillId="0" borderId="8" xfId="3" applyNumberFormat="1" applyFont="1" applyBorder="1"/>
    <xf numFmtId="0" fontId="14" fillId="0" borderId="8" xfId="0" applyFont="1" applyBorder="1" applyAlignment="1">
      <alignment horizontal="center"/>
    </xf>
    <xf numFmtId="0" fontId="14" fillId="0" borderId="8" xfId="0" applyFont="1" applyBorder="1"/>
    <xf numFmtId="0" fontId="14" fillId="0" borderId="9" xfId="0" applyFont="1" applyBorder="1" applyAlignment="1">
      <alignment horizontal="center"/>
    </xf>
    <xf numFmtId="0" fontId="14" fillId="0" borderId="9" xfId="0" applyFont="1" applyBorder="1"/>
    <xf numFmtId="10" fontId="5" fillId="0" borderId="9" xfId="3" applyNumberFormat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10" fontId="5" fillId="0" borderId="7" xfId="3" applyNumberFormat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12" fillId="0" borderId="2" xfId="0" applyFont="1" applyBorder="1" applyAlignment="1">
      <alignment horizontal="center" vertical="center"/>
    </xf>
    <xf numFmtId="0" fontId="16" fillId="0" borderId="3" xfId="0" applyFont="1" applyBorder="1"/>
    <xf numFmtId="0" fontId="0" fillId="0" borderId="3" xfId="0" applyBorder="1"/>
    <xf numFmtId="0" fontId="16" fillId="0" borderId="4" xfId="0" applyFont="1" applyBorder="1"/>
    <xf numFmtId="0" fontId="12" fillId="0" borderId="3" xfId="0" applyFont="1" applyBorder="1"/>
    <xf numFmtId="0" fontId="12" fillId="0" borderId="4" xfId="0" applyFont="1" applyBorder="1"/>
    <xf numFmtId="0" fontId="1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17" fillId="0" borderId="0" xfId="0" applyFont="1"/>
    <xf numFmtId="0" fontId="13" fillId="2" borderId="9" xfId="0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/>
    </xf>
    <xf numFmtId="0" fontId="20" fillId="2" borderId="9" xfId="0" applyFont="1" applyFill="1" applyBorder="1" applyAlignment="1">
      <alignment horizontal="left" vertical="center" wrapText="1"/>
    </xf>
    <xf numFmtId="0" fontId="6" fillId="4" borderId="8" xfId="0" applyNumberFormat="1" applyFont="1" applyFill="1" applyBorder="1" applyAlignment="1">
      <alignment horizontal="center"/>
    </xf>
    <xf numFmtId="0" fontId="6" fillId="5" borderId="7" xfId="0" applyNumberFormat="1" applyFont="1" applyFill="1" applyBorder="1" applyAlignment="1">
      <alignment horizontal="center"/>
    </xf>
    <xf numFmtId="0" fontId="6" fillId="5" borderId="8" xfId="0" applyNumberFormat="1" applyFont="1" applyFill="1" applyBorder="1" applyAlignment="1">
      <alignment horizontal="center"/>
    </xf>
    <xf numFmtId="0" fontId="6" fillId="7" borderId="8" xfId="0" applyNumberFormat="1" applyFont="1" applyFill="1" applyBorder="1" applyAlignment="1">
      <alignment horizontal="center"/>
    </xf>
    <xf numFmtId="0" fontId="6" fillId="8" borderId="8" xfId="0" applyNumberFormat="1" applyFont="1" applyFill="1" applyBorder="1" applyAlignment="1">
      <alignment horizontal="center"/>
    </xf>
    <xf numFmtId="0" fontId="6" fillId="9" borderId="8" xfId="0" applyNumberFormat="1" applyFont="1" applyFill="1" applyBorder="1" applyAlignment="1">
      <alignment horizontal="center"/>
    </xf>
    <xf numFmtId="0" fontId="6" fillId="10" borderId="8" xfId="0" applyNumberFormat="1" applyFont="1" applyFill="1" applyBorder="1" applyAlignment="1">
      <alignment horizontal="center"/>
    </xf>
    <xf numFmtId="0" fontId="6" fillId="11" borderId="8" xfId="0" applyNumberFormat="1" applyFont="1" applyFill="1" applyBorder="1" applyAlignment="1">
      <alignment horizontal="center"/>
    </xf>
    <xf numFmtId="0" fontId="6" fillId="12" borderId="8" xfId="0" applyNumberFormat="1" applyFont="1" applyFill="1" applyBorder="1" applyAlignment="1">
      <alignment horizontal="center"/>
    </xf>
    <xf numFmtId="0" fontId="6" fillId="14" borderId="8" xfId="0" applyNumberFormat="1" applyFont="1" applyFill="1" applyBorder="1" applyAlignment="1">
      <alignment horizontal="center"/>
    </xf>
    <xf numFmtId="0" fontId="6" fillId="15" borderId="8" xfId="0" applyNumberFormat="1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6" fillId="12" borderId="16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0" fontId="6" fillId="15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13" borderId="8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9" fontId="4" fillId="0" borderId="10" xfId="0" applyNumberFormat="1" applyFont="1" applyBorder="1"/>
    <xf numFmtId="9" fontId="5" fillId="0" borderId="9" xfId="3" applyNumberFormat="1" applyFont="1" applyBorder="1"/>
    <xf numFmtId="10" fontId="0" fillId="0" borderId="0" xfId="0" applyNumberForma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0" fontId="5" fillId="0" borderId="0" xfId="3" applyNumberFormat="1" applyFont="1" applyBorder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 wrapText="1"/>
    </xf>
    <xf numFmtId="14" fontId="21" fillId="2" borderId="8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vertical="center" wrapText="1"/>
    </xf>
    <xf numFmtId="0" fontId="24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21" fillId="2" borderId="28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49" fontId="19" fillId="2" borderId="7" xfId="0" applyNumberFormat="1" applyFont="1" applyFill="1" applyBorder="1" applyAlignment="1">
      <alignment horizontal="center" vertical="center"/>
    </xf>
    <xf numFmtId="49" fontId="19" fillId="2" borderId="8" xfId="0" quotePrefix="1" applyNumberFormat="1" applyFont="1" applyFill="1" applyBorder="1" applyAlignment="1">
      <alignment horizontal="center" vertical="center"/>
    </xf>
    <xf numFmtId="49" fontId="24" fillId="2" borderId="8" xfId="0" quotePrefix="1" applyNumberFormat="1" applyFont="1" applyFill="1" applyBorder="1" applyAlignment="1">
      <alignment horizontal="center" vertical="center"/>
    </xf>
    <xf numFmtId="49" fontId="19" fillId="2" borderId="8" xfId="0" applyNumberFormat="1" applyFont="1" applyFill="1" applyBorder="1" applyAlignment="1">
      <alignment horizontal="center" vertical="center"/>
    </xf>
    <xf numFmtId="49" fontId="21" fillId="2" borderId="8" xfId="0" quotePrefix="1" applyNumberFormat="1" applyFont="1" applyFill="1" applyBorder="1" applyAlignment="1">
      <alignment horizontal="center" vertical="center"/>
    </xf>
    <xf numFmtId="49" fontId="21" fillId="2" borderId="8" xfId="0" applyNumberFormat="1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49" fontId="21" fillId="2" borderId="8" xfId="1" quotePrefix="1" applyNumberFormat="1" applyFont="1" applyFill="1" applyBorder="1" applyAlignment="1">
      <alignment horizontal="center" vertical="center"/>
    </xf>
    <xf numFmtId="49" fontId="21" fillId="2" borderId="8" xfId="1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8" xfId="0" quotePrefix="1" applyFont="1" applyFill="1" applyBorder="1" applyAlignment="1">
      <alignment horizontal="center" vertical="center"/>
    </xf>
    <xf numFmtId="0" fontId="21" fillId="2" borderId="8" xfId="0" quotePrefix="1" applyFont="1" applyFill="1" applyBorder="1" applyAlignment="1">
      <alignment horizontal="center" vertical="center" wrapText="1"/>
    </xf>
    <xf numFmtId="49" fontId="24" fillId="2" borderId="8" xfId="0" applyNumberFormat="1" applyFont="1" applyFill="1" applyBorder="1" applyAlignment="1">
      <alignment horizontal="center" vertical="center"/>
    </xf>
    <xf numFmtId="49" fontId="19" fillId="0" borderId="8" xfId="0" applyNumberFormat="1" applyFont="1" applyFill="1" applyBorder="1" applyAlignment="1">
      <alignment horizontal="center" vertical="center"/>
    </xf>
    <xf numFmtId="49" fontId="19" fillId="2" borderId="8" xfId="1" quotePrefix="1" applyNumberFormat="1" applyFont="1" applyFill="1" applyBorder="1" applyAlignment="1">
      <alignment horizontal="center" vertical="center"/>
    </xf>
    <xf numFmtId="49" fontId="19" fillId="2" borderId="8" xfId="1" applyNumberFormat="1" applyFont="1" applyFill="1" applyBorder="1" applyAlignment="1">
      <alignment horizontal="center" vertical="center"/>
    </xf>
    <xf numFmtId="49" fontId="21" fillId="2" borderId="28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21" fillId="2" borderId="8" xfId="0" quotePrefix="1" applyFont="1" applyFill="1" applyBorder="1" applyAlignment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164" fontId="21" fillId="2" borderId="8" xfId="1" applyFont="1" applyFill="1" applyBorder="1" applyAlignment="1">
      <alignment horizontal="left" vertical="center" wrapText="1"/>
    </xf>
    <xf numFmtId="0" fontId="19" fillId="2" borderId="8" xfId="0" quotePrefix="1" applyFont="1" applyFill="1" applyBorder="1" applyAlignment="1">
      <alignment horizontal="left" vertical="center" wrapText="1"/>
    </xf>
    <xf numFmtId="0" fontId="19" fillId="2" borderId="8" xfId="2" applyFont="1" applyFill="1" applyBorder="1" applyAlignment="1">
      <alignment horizontal="left" vertical="center" wrapText="1"/>
    </xf>
    <xf numFmtId="164" fontId="19" fillId="2" borderId="8" xfId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4" fillId="2" borderId="8" xfId="0" applyFont="1" applyFill="1" applyBorder="1" applyAlignment="1">
      <alignment horizontal="center" vertical="center"/>
    </xf>
    <xf numFmtId="0" fontId="21" fillId="2" borderId="8" xfId="1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2" borderId="8" xfId="2" applyFont="1" applyFill="1" applyBorder="1" applyAlignment="1">
      <alignment horizontal="center" vertical="center"/>
    </xf>
    <xf numFmtId="0" fontId="19" fillId="2" borderId="8" xfId="1" quotePrefix="1" applyNumberFormat="1" applyFont="1" applyFill="1" applyBorder="1" applyAlignment="1">
      <alignment horizontal="center" vertical="center"/>
    </xf>
    <xf numFmtId="0" fontId="19" fillId="2" borderId="8" xfId="1" applyNumberFormat="1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14" fontId="21" fillId="2" borderId="8" xfId="0" applyNumberFormat="1" applyFont="1" applyFill="1" applyBorder="1" applyAlignment="1">
      <alignment horizontal="center" vertical="center"/>
    </xf>
    <xf numFmtId="14" fontId="24" fillId="2" borderId="8" xfId="0" applyNumberFormat="1" applyFont="1" applyFill="1" applyBorder="1" applyAlignment="1">
      <alignment horizontal="center" vertical="center"/>
    </xf>
    <xf numFmtId="14" fontId="19" fillId="2" borderId="8" xfId="0" applyNumberFormat="1" applyFont="1" applyFill="1" applyBorder="1" applyAlignment="1">
      <alignment horizontal="center" vertical="center"/>
    </xf>
    <xf numFmtId="14" fontId="21" fillId="2" borderId="2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49" fontId="21" fillId="2" borderId="8" xfId="0" applyNumberFormat="1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164" fontId="21" fillId="2" borderId="8" xfId="1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/>
    </xf>
    <xf numFmtId="0" fontId="6" fillId="5" borderId="7" xfId="0" applyFont="1" applyFill="1" applyBorder="1"/>
    <xf numFmtId="0" fontId="6" fillId="5" borderId="8" xfId="0" applyFont="1" applyFill="1" applyBorder="1" applyAlignment="1">
      <alignment horizontal="left"/>
    </xf>
    <xf numFmtId="0" fontId="6" fillId="5" borderId="8" xfId="0" applyFont="1" applyFill="1" applyBorder="1"/>
    <xf numFmtId="0" fontId="6" fillId="7" borderId="8" xfId="0" applyFont="1" applyFill="1" applyBorder="1" applyAlignment="1">
      <alignment horizontal="left"/>
    </xf>
    <xf numFmtId="0" fontId="6" fillId="7" borderId="8" xfId="0" applyFont="1" applyFill="1" applyBorder="1"/>
    <xf numFmtId="0" fontId="6" fillId="7" borderId="8" xfId="0" applyFont="1" applyFill="1" applyBorder="1" applyAlignment="1"/>
    <xf numFmtId="0" fontId="6" fillId="7" borderId="8" xfId="0" applyFont="1" applyFill="1" applyBorder="1" applyAlignment="1">
      <alignment horizontal="left" wrapText="1"/>
    </xf>
    <xf numFmtId="0" fontId="6" fillId="8" borderId="8" xfId="0" applyFont="1" applyFill="1" applyBorder="1" applyAlignment="1">
      <alignment horizontal="left"/>
    </xf>
    <xf numFmtId="0" fontId="6" fillId="8" borderId="8" xfId="0" applyFont="1" applyFill="1" applyBorder="1"/>
    <xf numFmtId="0" fontId="6" fillId="8" borderId="18" xfId="0" applyFont="1" applyFill="1" applyBorder="1"/>
    <xf numFmtId="0" fontId="6" fillId="8" borderId="8" xfId="0" applyFont="1" applyFill="1" applyBorder="1" applyAlignment="1">
      <alignment horizontal="left" wrapText="1"/>
    </xf>
    <xf numFmtId="0" fontId="6" fillId="8" borderId="8" xfId="0" applyFont="1" applyFill="1" applyBorder="1" applyAlignment="1"/>
    <xf numFmtId="0" fontId="6" fillId="11" borderId="8" xfId="0" applyFont="1" applyFill="1" applyBorder="1"/>
    <xf numFmtId="0" fontId="6" fillId="11" borderId="8" xfId="0" applyFont="1" applyFill="1" applyBorder="1" applyAlignment="1">
      <alignment horizontal="left"/>
    </xf>
    <xf numFmtId="0" fontId="6" fillId="11" borderId="8" xfId="0" applyFont="1" applyFill="1" applyBorder="1" applyAlignment="1">
      <alignment horizontal="left" wrapText="1"/>
    </xf>
    <xf numFmtId="0" fontId="6" fillId="11" borderId="8" xfId="0" applyFont="1" applyFill="1" applyBorder="1" applyAlignment="1"/>
    <xf numFmtId="0" fontId="6" fillId="11" borderId="0" xfId="0" applyFont="1" applyFill="1" applyBorder="1" applyAlignment="1">
      <alignment horizontal="left"/>
    </xf>
    <xf numFmtId="0" fontId="6" fillId="12" borderId="8" xfId="0" applyFont="1" applyFill="1" applyBorder="1" applyAlignment="1">
      <alignment horizontal="left"/>
    </xf>
    <xf numFmtId="0" fontId="6" fillId="12" borderId="8" xfId="0" applyFont="1" applyFill="1" applyBorder="1"/>
    <xf numFmtId="0" fontId="6" fillId="12" borderId="18" xfId="0" applyFont="1" applyFill="1" applyBorder="1"/>
    <xf numFmtId="0" fontId="6" fillId="12" borderId="8" xfId="0" applyFont="1" applyFill="1" applyBorder="1" applyAlignment="1"/>
    <xf numFmtId="0" fontId="6" fillId="12" borderId="8" xfId="0" applyFont="1" applyFill="1" applyBorder="1" applyAlignment="1">
      <alignment horizontal="left" wrapText="1"/>
    </xf>
    <xf numFmtId="0" fontId="6" fillId="12" borderId="15" xfId="0" applyFont="1" applyFill="1" applyBorder="1" applyAlignment="1">
      <alignment horizontal="left"/>
    </xf>
    <xf numFmtId="0" fontId="6" fillId="12" borderId="6" xfId="0" applyFont="1" applyFill="1" applyBorder="1" applyAlignment="1">
      <alignment horizontal="left"/>
    </xf>
    <xf numFmtId="0" fontId="6" fillId="12" borderId="10" xfId="0" applyFont="1" applyFill="1" applyBorder="1" applyAlignment="1">
      <alignment horizontal="left"/>
    </xf>
    <xf numFmtId="0" fontId="6" fillId="9" borderId="8" xfId="0" applyFont="1" applyFill="1" applyBorder="1" applyAlignment="1"/>
    <xf numFmtId="0" fontId="6" fillId="9" borderId="8" xfId="0" applyFont="1" applyFill="1" applyBorder="1" applyAlignment="1">
      <alignment horizontal="left"/>
    </xf>
    <xf numFmtId="0" fontId="6" fillId="9" borderId="8" xfId="0" applyFont="1" applyFill="1" applyBorder="1"/>
    <xf numFmtId="0" fontId="6" fillId="9" borderId="18" xfId="0" applyFont="1" applyFill="1" applyBorder="1"/>
    <xf numFmtId="0" fontId="6" fillId="9" borderId="8" xfId="0" applyFont="1" applyFill="1" applyBorder="1" applyAlignment="1">
      <alignment horizontal="left" wrapText="1"/>
    </xf>
    <xf numFmtId="0" fontId="6" fillId="13" borderId="8" xfId="0" applyFont="1" applyFill="1" applyBorder="1" applyAlignment="1">
      <alignment horizontal="left"/>
    </xf>
    <xf numFmtId="0" fontId="6" fillId="13" borderId="8" xfId="0" applyFont="1" applyFill="1" applyBorder="1"/>
    <xf numFmtId="0" fontId="6" fillId="13" borderId="18" xfId="0" applyFont="1" applyFill="1" applyBorder="1"/>
    <xf numFmtId="0" fontId="6" fillId="9" borderId="14" xfId="0" applyFont="1" applyFill="1" applyBorder="1" applyAlignment="1">
      <alignment horizontal="left"/>
    </xf>
    <xf numFmtId="0" fontId="6" fillId="9" borderId="0" xfId="0" applyFont="1" applyFill="1" applyBorder="1" applyAlignment="1">
      <alignment horizontal="left"/>
    </xf>
    <xf numFmtId="0" fontId="6" fillId="10" borderId="8" xfId="0" applyFont="1" applyFill="1" applyBorder="1" applyAlignment="1">
      <alignment horizontal="left"/>
    </xf>
    <xf numFmtId="0" fontId="6" fillId="10" borderId="8" xfId="0" applyFont="1" applyFill="1" applyBorder="1"/>
    <xf numFmtId="0" fontId="6" fillId="10" borderId="18" xfId="0" applyFont="1" applyFill="1" applyBorder="1"/>
    <xf numFmtId="0" fontId="6" fillId="10" borderId="8" xfId="0" applyFont="1" applyFill="1" applyBorder="1" applyAlignment="1"/>
    <xf numFmtId="0" fontId="6" fillId="4" borderId="8" xfId="0" applyFont="1" applyFill="1" applyBorder="1" applyAlignment="1">
      <alignment horizontal="left"/>
    </xf>
    <xf numFmtId="0" fontId="6" fillId="4" borderId="8" xfId="0" applyFont="1" applyFill="1" applyBorder="1"/>
    <xf numFmtId="0" fontId="6" fillId="4" borderId="18" xfId="0" applyFont="1" applyFill="1" applyBorder="1"/>
    <xf numFmtId="0" fontId="6" fillId="14" borderId="8" xfId="0" applyFont="1" applyFill="1" applyBorder="1" applyAlignment="1"/>
    <xf numFmtId="0" fontId="6" fillId="14" borderId="8" xfId="0" applyFont="1" applyFill="1" applyBorder="1" applyAlignment="1">
      <alignment horizontal="left"/>
    </xf>
    <xf numFmtId="0" fontId="6" fillId="14" borderId="8" xfId="0" applyFont="1" applyFill="1" applyBorder="1"/>
    <xf numFmtId="0" fontId="6" fillId="14" borderId="18" xfId="0" applyFont="1" applyFill="1" applyBorder="1"/>
    <xf numFmtId="0" fontId="6" fillId="15" borderId="8" xfId="0" applyFont="1" applyFill="1" applyBorder="1" applyAlignment="1">
      <alignment horizontal="left"/>
    </xf>
    <xf numFmtId="0" fontId="6" fillId="15" borderId="8" xfId="0" applyFont="1" applyFill="1" applyBorder="1"/>
    <xf numFmtId="0" fontId="6" fillId="15" borderId="18" xfId="0" applyFont="1" applyFill="1" applyBorder="1"/>
    <xf numFmtId="0" fontId="6" fillId="15" borderId="8" xfId="0" applyFont="1" applyFill="1" applyBorder="1" applyAlignment="1"/>
    <xf numFmtId="0" fontId="6" fillId="2" borderId="8" xfId="0" applyFont="1" applyFill="1" applyBorder="1" applyAlignment="1">
      <alignment horizontal="left"/>
    </xf>
    <xf numFmtId="0" fontId="6" fillId="2" borderId="8" xfId="0" applyFont="1" applyFill="1" applyBorder="1"/>
    <xf numFmtId="0" fontId="6" fillId="2" borderId="18" xfId="0" applyFont="1" applyFill="1" applyBorder="1"/>
    <xf numFmtId="0" fontId="6" fillId="2" borderId="8" xfId="0" applyFont="1" applyFill="1" applyBorder="1" applyAlignment="1"/>
    <xf numFmtId="0" fontId="6" fillId="2" borderId="6" xfId="0" applyFont="1" applyFill="1" applyBorder="1" applyAlignment="1"/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/>
    <xf numFmtId="0" fontId="6" fillId="2" borderId="0" xfId="0" applyFont="1" applyFill="1" applyBorder="1"/>
    <xf numFmtId="0" fontId="25" fillId="2" borderId="6" xfId="0" applyFont="1" applyFill="1" applyBorder="1"/>
    <xf numFmtId="0" fontId="6" fillId="0" borderId="6" xfId="0" applyFont="1" applyBorder="1" applyAlignment="1">
      <alignment horizontal="center" vertical="center"/>
    </xf>
    <xf numFmtId="0" fontId="25" fillId="2" borderId="0" xfId="0" applyFont="1" applyFill="1" applyBorder="1"/>
    <xf numFmtId="0" fontId="13" fillId="2" borderId="9" xfId="0" applyFont="1" applyFill="1" applyBorder="1" applyAlignment="1">
      <alignment horizontal="center" vertical="top" wrapText="1"/>
    </xf>
    <xf numFmtId="0" fontId="6" fillId="7" borderId="6" xfId="0" applyFont="1" applyFill="1" applyBorder="1" applyAlignment="1"/>
    <xf numFmtId="0" fontId="6" fillId="7" borderId="6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left" vertical="center" wrapText="1"/>
    </xf>
    <xf numFmtId="0" fontId="19" fillId="2" borderId="29" xfId="0" applyFont="1" applyFill="1" applyBorder="1" applyAlignment="1">
      <alignment horizontal="center" vertical="center"/>
    </xf>
    <xf numFmtId="49" fontId="21" fillId="2" borderId="29" xfId="0" applyNumberFormat="1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14" fontId="21" fillId="2" borderId="29" xfId="0" applyNumberFormat="1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vertical="center"/>
    </xf>
    <xf numFmtId="0" fontId="21" fillId="2" borderId="6" xfId="0" applyFont="1" applyFill="1" applyBorder="1" applyAlignment="1">
      <alignment horizontal="center" vertical="center"/>
    </xf>
    <xf numFmtId="49" fontId="21" fillId="2" borderId="6" xfId="0" quotePrefix="1" applyNumberFormat="1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left" vertical="center" wrapText="1"/>
    </xf>
    <xf numFmtId="14" fontId="21" fillId="2" borderId="6" xfId="0" applyNumberFormat="1" applyFont="1" applyFill="1" applyBorder="1" applyAlignment="1">
      <alignment horizontal="right" vertical="center"/>
    </xf>
    <xf numFmtId="164" fontId="21" fillId="2" borderId="6" xfId="1" applyFont="1" applyFill="1" applyBorder="1" applyAlignment="1">
      <alignment horizontal="left" vertical="center"/>
    </xf>
    <xf numFmtId="0" fontId="0" fillId="0" borderId="0" xfId="0" applyBorder="1"/>
    <xf numFmtId="0" fontId="26" fillId="2" borderId="0" xfId="0" applyFont="1" applyFill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6" fillId="4" borderId="8" xfId="0" applyNumberFormat="1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6" fillId="12" borderId="16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15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4" borderId="8" xfId="0" applyFont="1" applyFill="1" applyBorder="1" applyAlignment="1">
      <alignment horizontal="left"/>
    </xf>
    <xf numFmtId="0" fontId="6" fillId="4" borderId="8" xfId="0" applyFont="1" applyFill="1" applyBorder="1"/>
    <xf numFmtId="0" fontId="6" fillId="2" borderId="0" xfId="0" applyFont="1" applyFill="1" applyBorder="1" applyAlignment="1">
      <alignment horizontal="left"/>
    </xf>
    <xf numFmtId="1" fontId="6" fillId="0" borderId="0" xfId="0" applyNumberFormat="1" applyFont="1" applyBorder="1" applyAlignment="1">
      <alignment horizontal="left" vertical="center"/>
    </xf>
    <xf numFmtId="0" fontId="25" fillId="2" borderId="0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0" fillId="2" borderId="0" xfId="0" applyFill="1"/>
    <xf numFmtId="0" fontId="6" fillId="16" borderId="8" xfId="0" applyFont="1" applyFill="1" applyBorder="1"/>
    <xf numFmtId="0" fontId="6" fillId="16" borderId="8" xfId="0" applyFont="1" applyFill="1" applyBorder="1" applyAlignment="1">
      <alignment horizontal="left"/>
    </xf>
    <xf numFmtId="0" fontId="6" fillId="16" borderId="8" xfId="0" applyNumberFormat="1" applyFont="1" applyFill="1" applyBorder="1" applyAlignment="1">
      <alignment horizontal="center"/>
    </xf>
    <xf numFmtId="0" fontId="6" fillId="16" borderId="18" xfId="0" applyFont="1" applyFill="1" applyBorder="1"/>
    <xf numFmtId="0" fontId="21" fillId="0" borderId="0" xfId="0" applyFont="1" applyAlignment="1">
      <alignment horizontal="left" vertical="center" wrapText="1"/>
    </xf>
    <xf numFmtId="14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0" fontId="21" fillId="2" borderId="15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0" fillId="0" borderId="0" xfId="0" applyFont="1"/>
    <xf numFmtId="0" fontId="0" fillId="2" borderId="0" xfId="0" applyFont="1" applyFill="1"/>
    <xf numFmtId="0" fontId="6" fillId="5" borderId="11" xfId="0" applyFont="1" applyFill="1" applyBorder="1"/>
    <xf numFmtId="0" fontId="6" fillId="7" borderId="30" xfId="0" applyFont="1" applyFill="1" applyBorder="1"/>
    <xf numFmtId="0" fontId="6" fillId="8" borderId="30" xfId="0" applyFont="1" applyFill="1" applyBorder="1"/>
    <xf numFmtId="0" fontId="6" fillId="11" borderId="30" xfId="0" applyFont="1" applyFill="1" applyBorder="1"/>
    <xf numFmtId="0" fontId="6" fillId="4" borderId="30" xfId="0" applyFont="1" applyFill="1" applyBorder="1"/>
    <xf numFmtId="0" fontId="7" fillId="0" borderId="6" xfId="0" applyFont="1" applyBorder="1" applyAlignment="1">
      <alignment horizontal="left"/>
    </xf>
    <xf numFmtId="0" fontId="7" fillId="2" borderId="6" xfId="0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7" fillId="2" borderId="6" xfId="1" applyNumberFormat="1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7" fillId="2" borderId="6" xfId="0" quotePrefix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14" fontId="29" fillId="2" borderId="6" xfId="0" applyNumberFormat="1" applyFont="1" applyFill="1" applyBorder="1" applyAlignment="1">
      <alignment horizontal="center" vertical="center"/>
    </xf>
    <xf numFmtId="0" fontId="29" fillId="2" borderId="6" xfId="1" quotePrefix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9" fillId="2" borderId="6" xfId="2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/>
    </xf>
    <xf numFmtId="0" fontId="17" fillId="4" borderId="6" xfId="0" applyFont="1" applyFill="1" applyBorder="1"/>
    <xf numFmtId="0" fontId="29" fillId="2" borderId="6" xfId="1" applyNumberFormat="1" applyFont="1" applyFill="1" applyBorder="1" applyAlignment="1">
      <alignment horizontal="center" vertical="center"/>
    </xf>
    <xf numFmtId="0" fontId="29" fillId="2" borderId="6" xfId="0" quotePrefix="1" applyFont="1" applyFill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6" xfId="0" applyFont="1" applyBorder="1"/>
    <xf numFmtId="0" fontId="7" fillId="2" borderId="6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2" borderId="1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0" fontId="4" fillId="2" borderId="7" xfId="0" applyFont="1" applyFill="1" applyBorder="1"/>
    <xf numFmtId="0" fontId="4" fillId="2" borderId="17" xfId="0" applyFont="1" applyFill="1" applyBorder="1"/>
    <xf numFmtId="0" fontId="4" fillId="2" borderId="8" xfId="0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4" fillId="2" borderId="18" xfId="0" applyFont="1" applyFill="1" applyBorder="1"/>
    <xf numFmtId="0" fontId="4" fillId="2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8" xfId="0" applyFont="1" applyFill="1" applyBorder="1" applyAlignment="1"/>
    <xf numFmtId="0" fontId="4" fillId="2" borderId="8" xfId="0" applyFont="1" applyFill="1" applyBorder="1" applyAlignment="1">
      <alignment horizontal="left" wrapText="1"/>
    </xf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16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5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2" borderId="0" xfId="0" applyFont="1" applyFill="1"/>
    <xf numFmtId="1" fontId="4" fillId="2" borderId="0" xfId="0" applyNumberFormat="1" applyFont="1" applyFill="1" applyBorder="1" applyAlignment="1">
      <alignment vertical="center"/>
    </xf>
    <xf numFmtId="0" fontId="5" fillId="2" borderId="0" xfId="0" applyFont="1" applyFill="1" applyBorder="1"/>
    <xf numFmtId="0" fontId="31" fillId="2" borderId="0" xfId="0" applyFont="1" applyFill="1"/>
    <xf numFmtId="0" fontId="32" fillId="2" borderId="8" xfId="0" applyFont="1" applyFill="1" applyBorder="1" applyAlignment="1">
      <alignment horizontal="left" vertical="center"/>
    </xf>
    <xf numFmtId="0" fontId="32" fillId="2" borderId="8" xfId="0" applyNumberFormat="1" applyFont="1" applyFill="1" applyBorder="1" applyAlignment="1">
      <alignment horizontal="center" vertical="center"/>
    </xf>
    <xf numFmtId="0" fontId="32" fillId="2" borderId="8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11" fillId="2" borderId="5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/>
    </xf>
    <xf numFmtId="0" fontId="23" fillId="0" borderId="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3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/>
    </xf>
    <xf numFmtId="0" fontId="18" fillId="2" borderId="0" xfId="0" applyFont="1" applyFill="1" applyAlignment="1">
      <alignment horizont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left" vertical="center"/>
    </xf>
  </cellXfs>
  <cellStyles count="6">
    <cellStyle name="Comma 2" xfId="1"/>
    <cellStyle name="Comma 2 2" xfId="4"/>
    <cellStyle name="Normal" xfId="0" builtinId="0"/>
    <cellStyle name="Normal 2" xfId="2"/>
    <cellStyle name="Normal 2 2" xfId="5"/>
    <cellStyle name="Percent" xfId="3" builtinId="5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99FF99"/>
      <color rgb="FFDCEB7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19"/>
  <sheetViews>
    <sheetView topLeftCell="A7" zoomScale="73" zoomScaleNormal="73" workbookViewId="0">
      <pane ySplit="5" topLeftCell="A12" activePane="bottomLeft" state="frozen"/>
      <selection activeCell="A7" sqref="A7"/>
      <selection pane="bottomLeft" activeCell="H103" sqref="H103"/>
    </sheetView>
  </sheetViews>
  <sheetFormatPr defaultRowHeight="18.75" x14ac:dyDescent="0.25"/>
  <cols>
    <col min="1" max="1" width="5.7109375" customWidth="1"/>
    <col min="2" max="2" width="6.42578125" customWidth="1"/>
    <col min="3" max="3" width="24.28515625" style="79" customWidth="1"/>
    <col min="4" max="4" width="17.5703125" style="109" customWidth="1"/>
    <col min="5" max="5" width="14.42578125" style="84" customWidth="1"/>
    <col min="6" max="6" width="35.42578125" style="110" customWidth="1"/>
    <col min="7" max="7" width="20.5703125" style="84" customWidth="1"/>
    <col min="8" max="8" width="16.5703125" style="109" customWidth="1"/>
    <col min="9" max="9" width="22.7109375" style="84" customWidth="1"/>
    <col min="10" max="10" width="21.5703125" style="110" customWidth="1"/>
    <col min="11" max="11" width="54" style="110" customWidth="1"/>
    <col min="12" max="12" width="34.42578125" style="245" customWidth="1"/>
    <col min="13" max="15" width="20.28515625" style="245" customWidth="1"/>
  </cols>
  <sheetData>
    <row r="1" spans="1:15" x14ac:dyDescent="0.25">
      <c r="A1" s="63"/>
      <c r="B1" s="355" t="s">
        <v>0</v>
      </c>
      <c r="C1" s="355"/>
      <c r="D1" s="355"/>
      <c r="E1" s="355"/>
      <c r="F1" s="355"/>
      <c r="G1" s="355"/>
      <c r="H1" s="355"/>
      <c r="I1" s="355"/>
      <c r="J1" s="355"/>
      <c r="K1" s="355"/>
    </row>
    <row r="2" spans="1:15" x14ac:dyDescent="0.25">
      <c r="A2" s="63"/>
      <c r="B2" s="356" t="s">
        <v>1</v>
      </c>
      <c r="C2" s="356"/>
      <c r="D2" s="356"/>
      <c r="E2" s="356"/>
      <c r="F2" s="356"/>
      <c r="G2" s="356"/>
      <c r="H2" s="356"/>
      <c r="I2" s="356"/>
      <c r="J2" s="356"/>
      <c r="K2" s="356"/>
    </row>
    <row r="3" spans="1:15" x14ac:dyDescent="0.25">
      <c r="A3" s="63"/>
      <c r="B3" s="357" t="s">
        <v>2</v>
      </c>
      <c r="C3" s="357"/>
      <c r="D3" s="357"/>
      <c r="E3" s="357"/>
      <c r="F3" s="357"/>
      <c r="G3" s="357"/>
      <c r="H3" s="357"/>
      <c r="I3" s="357"/>
      <c r="J3" s="357"/>
      <c r="K3" s="357"/>
    </row>
    <row r="4" spans="1:15" x14ac:dyDescent="0.25">
      <c r="A4" s="63"/>
      <c r="B4" s="357" t="s">
        <v>583</v>
      </c>
      <c r="C4" s="357"/>
      <c r="D4" s="357"/>
      <c r="E4" s="357"/>
      <c r="F4" s="357"/>
      <c r="G4" s="357"/>
      <c r="H4" s="357"/>
      <c r="I4" s="357"/>
      <c r="J4" s="357"/>
      <c r="K4" s="357"/>
    </row>
    <row r="5" spans="1:15" x14ac:dyDescent="0.25">
      <c r="A5" s="63"/>
      <c r="B5" s="357" t="s">
        <v>584</v>
      </c>
      <c r="C5" s="357"/>
      <c r="D5" s="357"/>
      <c r="E5" s="357"/>
      <c r="F5" s="357"/>
      <c r="G5" s="357"/>
      <c r="H5" s="357"/>
      <c r="I5" s="357"/>
      <c r="J5" s="357"/>
      <c r="K5" s="357"/>
    </row>
    <row r="6" spans="1:15" x14ac:dyDescent="0.25">
      <c r="A6" s="63"/>
      <c r="B6" s="354" t="s">
        <v>585</v>
      </c>
      <c r="C6" s="354"/>
      <c r="D6" s="354"/>
      <c r="E6" s="354"/>
      <c r="F6" s="354"/>
      <c r="G6" s="354"/>
      <c r="H6" s="354"/>
      <c r="I6" s="354"/>
      <c r="J6" s="354"/>
      <c r="K6" s="354"/>
    </row>
    <row r="7" spans="1:15" x14ac:dyDescent="0.25">
      <c r="A7" s="64"/>
      <c r="B7" s="2"/>
      <c r="C7" s="70"/>
      <c r="D7" s="64"/>
      <c r="E7" s="64"/>
      <c r="F7" s="102"/>
      <c r="G7" s="64"/>
      <c r="H7" s="64"/>
      <c r="I7" s="80"/>
      <c r="J7" s="123"/>
      <c r="K7" s="124"/>
    </row>
    <row r="8" spans="1:15" x14ac:dyDescent="0.25">
      <c r="A8" s="336" t="s">
        <v>3</v>
      </c>
      <c r="B8" s="339" t="s">
        <v>586</v>
      </c>
      <c r="C8" s="342" t="s">
        <v>587</v>
      </c>
      <c r="D8" s="343"/>
      <c r="E8" s="343"/>
      <c r="F8" s="343"/>
      <c r="G8" s="343"/>
      <c r="H8" s="343"/>
      <c r="I8" s="344"/>
      <c r="J8" s="345" t="s">
        <v>588</v>
      </c>
      <c r="K8" s="345" t="s">
        <v>589</v>
      </c>
      <c r="L8" s="358" t="s">
        <v>1359</v>
      </c>
      <c r="M8" s="358" t="s">
        <v>592</v>
      </c>
      <c r="N8" s="358"/>
      <c r="O8" s="358"/>
    </row>
    <row r="9" spans="1:15" x14ac:dyDescent="0.25">
      <c r="A9" s="337"/>
      <c r="B9" s="340"/>
      <c r="C9" s="348" t="s">
        <v>4</v>
      </c>
      <c r="D9" s="351" t="s">
        <v>5</v>
      </c>
      <c r="E9" s="345" t="s">
        <v>590</v>
      </c>
      <c r="F9" s="345" t="s">
        <v>591</v>
      </c>
      <c r="G9" s="342" t="s">
        <v>592</v>
      </c>
      <c r="H9" s="343"/>
      <c r="I9" s="344"/>
      <c r="J9" s="346"/>
      <c r="K9" s="346"/>
      <c r="L9" s="358"/>
      <c r="M9" s="358"/>
      <c r="N9" s="358"/>
      <c r="O9" s="358"/>
    </row>
    <row r="10" spans="1:15" ht="18.75" customHeight="1" x14ac:dyDescent="0.25">
      <c r="A10" s="337"/>
      <c r="B10" s="341"/>
      <c r="C10" s="349"/>
      <c r="D10" s="352"/>
      <c r="E10" s="346"/>
      <c r="F10" s="346"/>
      <c r="G10" s="351" t="s">
        <v>593</v>
      </c>
      <c r="H10" s="351" t="s">
        <v>594</v>
      </c>
      <c r="I10" s="351" t="s">
        <v>595</v>
      </c>
      <c r="J10" s="346"/>
      <c r="K10" s="346"/>
      <c r="L10" s="358"/>
      <c r="M10" s="358" t="s">
        <v>1360</v>
      </c>
      <c r="N10" s="358" t="s">
        <v>594</v>
      </c>
      <c r="O10" s="358" t="s">
        <v>595</v>
      </c>
    </row>
    <row r="11" spans="1:15" x14ac:dyDescent="0.25">
      <c r="A11" s="338"/>
      <c r="B11" s="65"/>
      <c r="C11" s="350"/>
      <c r="D11" s="353"/>
      <c r="E11" s="347"/>
      <c r="F11" s="347"/>
      <c r="G11" s="353"/>
      <c r="H11" s="353"/>
      <c r="I11" s="353"/>
      <c r="J11" s="347"/>
      <c r="K11" s="347"/>
      <c r="L11" s="358"/>
      <c r="M11" s="358"/>
      <c r="N11" s="358"/>
      <c r="O11" s="358"/>
    </row>
    <row r="12" spans="1:15" ht="39" hidden="1" customHeight="1" x14ac:dyDescent="0.25">
      <c r="A12" s="66">
        <v>1</v>
      </c>
      <c r="B12" s="67">
        <v>1</v>
      </c>
      <c r="C12" s="71" t="s">
        <v>69</v>
      </c>
      <c r="D12" s="66" t="s">
        <v>70</v>
      </c>
      <c r="E12" s="85" t="s">
        <v>596</v>
      </c>
      <c r="F12" s="71" t="s">
        <v>597</v>
      </c>
      <c r="G12" s="66">
        <v>215555341</v>
      </c>
      <c r="H12" s="119">
        <v>42570</v>
      </c>
      <c r="I12" s="66" t="s">
        <v>598</v>
      </c>
      <c r="J12" s="71" t="s">
        <v>599</v>
      </c>
      <c r="K12" s="81" t="s">
        <v>600</v>
      </c>
    </row>
    <row r="13" spans="1:15" ht="33.75" hidden="1" customHeight="1" x14ac:dyDescent="0.25">
      <c r="A13" s="66">
        <v>2</v>
      </c>
      <c r="B13" s="67">
        <v>2</v>
      </c>
      <c r="C13" s="72" t="s">
        <v>306</v>
      </c>
      <c r="D13" s="91" t="s">
        <v>100</v>
      </c>
      <c r="E13" s="86" t="s">
        <v>601</v>
      </c>
      <c r="F13" s="72" t="s">
        <v>602</v>
      </c>
      <c r="G13" s="91">
        <v>215099949</v>
      </c>
      <c r="H13" s="119">
        <v>42990</v>
      </c>
      <c r="I13" s="91" t="s">
        <v>598</v>
      </c>
      <c r="J13" s="72" t="s">
        <v>603</v>
      </c>
      <c r="K13" s="82" t="s">
        <v>604</v>
      </c>
    </row>
    <row r="14" spans="1:15" ht="44.25" hidden="1" customHeight="1" x14ac:dyDescent="0.25">
      <c r="A14" s="66">
        <v>3</v>
      </c>
      <c r="B14" s="67">
        <v>3</v>
      </c>
      <c r="C14" s="73" t="s">
        <v>280</v>
      </c>
      <c r="D14" s="111" t="s">
        <v>281</v>
      </c>
      <c r="E14" s="87" t="s">
        <v>601</v>
      </c>
      <c r="F14" s="73" t="s">
        <v>605</v>
      </c>
      <c r="G14" s="111">
        <v>215192982</v>
      </c>
      <c r="H14" s="120">
        <v>39259</v>
      </c>
      <c r="I14" s="111" t="s">
        <v>598</v>
      </c>
      <c r="J14" s="73" t="s">
        <v>606</v>
      </c>
      <c r="K14" s="83" t="s">
        <v>607</v>
      </c>
    </row>
    <row r="15" spans="1:15" ht="39" hidden="1" customHeight="1" x14ac:dyDescent="0.25">
      <c r="A15" s="66">
        <v>4</v>
      </c>
      <c r="B15" s="67">
        <v>4</v>
      </c>
      <c r="C15" s="72" t="s">
        <v>166</v>
      </c>
      <c r="D15" s="91" t="s">
        <v>167</v>
      </c>
      <c r="E15" s="88" t="s">
        <v>608</v>
      </c>
      <c r="F15" s="72" t="s">
        <v>609</v>
      </c>
      <c r="G15" s="91">
        <v>211415576</v>
      </c>
      <c r="H15" s="119">
        <v>42081</v>
      </c>
      <c r="I15" s="91" t="s">
        <v>598</v>
      </c>
      <c r="J15" s="72" t="s">
        <v>610</v>
      </c>
      <c r="K15" s="82" t="s">
        <v>611</v>
      </c>
      <c r="L15" s="245" t="s">
        <v>1334</v>
      </c>
      <c r="M15" s="245">
        <v>211185892</v>
      </c>
      <c r="N15" s="246">
        <v>40648</v>
      </c>
      <c r="O15" s="245" t="s">
        <v>1308</v>
      </c>
    </row>
    <row r="16" spans="1:15" ht="42" hidden="1" customHeight="1" x14ac:dyDescent="0.25">
      <c r="A16" s="66">
        <v>5</v>
      </c>
      <c r="B16" s="67">
        <v>5</v>
      </c>
      <c r="C16" s="68" t="s">
        <v>423</v>
      </c>
      <c r="D16" s="91" t="s">
        <v>233</v>
      </c>
      <c r="E16" s="89" t="s">
        <v>612</v>
      </c>
      <c r="F16" s="68" t="s">
        <v>613</v>
      </c>
      <c r="G16" s="95" t="s">
        <v>614</v>
      </c>
      <c r="H16" s="119">
        <v>42635</v>
      </c>
      <c r="I16" s="94" t="s">
        <v>615</v>
      </c>
      <c r="J16" s="68" t="s">
        <v>616</v>
      </c>
      <c r="K16" s="125" t="s">
        <v>617</v>
      </c>
    </row>
    <row r="17" spans="1:15" ht="21" hidden="1" customHeight="1" x14ac:dyDescent="0.25">
      <c r="A17" s="66">
        <v>6</v>
      </c>
      <c r="B17" s="67">
        <v>6</v>
      </c>
      <c r="C17" s="68" t="s">
        <v>203</v>
      </c>
      <c r="D17" s="91" t="s">
        <v>144</v>
      </c>
      <c r="E17" s="90" t="s">
        <v>618</v>
      </c>
      <c r="F17" s="68" t="s">
        <v>619</v>
      </c>
      <c r="G17" s="94">
        <v>211318466</v>
      </c>
      <c r="H17" s="119">
        <v>43179</v>
      </c>
      <c r="I17" s="94" t="s">
        <v>598</v>
      </c>
      <c r="J17" s="68" t="s">
        <v>620</v>
      </c>
      <c r="K17" s="82" t="s">
        <v>621</v>
      </c>
    </row>
    <row r="18" spans="1:15" ht="43.5" hidden="1" customHeight="1" x14ac:dyDescent="0.25">
      <c r="A18" s="66">
        <v>7</v>
      </c>
      <c r="B18" s="67">
        <v>7</v>
      </c>
      <c r="C18" s="74" t="s">
        <v>126</v>
      </c>
      <c r="D18" s="91" t="s">
        <v>70</v>
      </c>
      <c r="E18" s="89" t="s">
        <v>622</v>
      </c>
      <c r="F18" s="103" t="s">
        <v>623</v>
      </c>
      <c r="G18" s="94">
        <v>215062383</v>
      </c>
      <c r="H18" s="119">
        <v>42066</v>
      </c>
      <c r="I18" s="94" t="s">
        <v>624</v>
      </c>
      <c r="J18" s="68" t="s">
        <v>625</v>
      </c>
      <c r="K18" s="82" t="s">
        <v>626</v>
      </c>
    </row>
    <row r="19" spans="1:15" ht="30.75" hidden="1" customHeight="1" x14ac:dyDescent="0.25">
      <c r="A19" s="66">
        <v>8</v>
      </c>
      <c r="B19" s="67">
        <v>8</v>
      </c>
      <c r="C19" s="68" t="s">
        <v>489</v>
      </c>
      <c r="D19" s="91" t="s">
        <v>490</v>
      </c>
      <c r="E19" s="90" t="s">
        <v>627</v>
      </c>
      <c r="F19" s="68" t="s">
        <v>628</v>
      </c>
      <c r="G19" s="94">
        <v>215355376</v>
      </c>
      <c r="H19" s="119">
        <v>43636</v>
      </c>
      <c r="I19" s="94" t="s">
        <v>598</v>
      </c>
      <c r="J19" s="68" t="s">
        <v>629</v>
      </c>
      <c r="K19" s="126" t="s">
        <v>630</v>
      </c>
    </row>
    <row r="20" spans="1:15" ht="42" hidden="1" customHeight="1" x14ac:dyDescent="0.25">
      <c r="A20" s="66">
        <v>9</v>
      </c>
      <c r="B20" s="67">
        <v>9</v>
      </c>
      <c r="C20" s="68" t="s">
        <v>49</v>
      </c>
      <c r="D20" s="91" t="s">
        <v>50</v>
      </c>
      <c r="E20" s="90" t="s">
        <v>631</v>
      </c>
      <c r="F20" s="68" t="s">
        <v>632</v>
      </c>
      <c r="G20" s="94">
        <v>215012157</v>
      </c>
      <c r="H20" s="119">
        <v>43102</v>
      </c>
      <c r="I20" s="94" t="s">
        <v>598</v>
      </c>
      <c r="J20" s="68" t="s">
        <v>633</v>
      </c>
      <c r="K20" s="125"/>
    </row>
    <row r="21" spans="1:15" ht="42.75" hidden="1" customHeight="1" x14ac:dyDescent="0.25">
      <c r="A21" s="66">
        <v>10</v>
      </c>
      <c r="B21" s="67">
        <v>10</v>
      </c>
      <c r="C21" s="68" t="s">
        <v>541</v>
      </c>
      <c r="D21" s="91" t="s">
        <v>275</v>
      </c>
      <c r="E21" s="89" t="s">
        <v>618</v>
      </c>
      <c r="F21" s="68" t="s">
        <v>634</v>
      </c>
      <c r="G21" s="94">
        <v>211436961</v>
      </c>
      <c r="H21" s="119">
        <v>42347</v>
      </c>
      <c r="I21" s="94" t="s">
        <v>598</v>
      </c>
      <c r="J21" s="68" t="s">
        <v>635</v>
      </c>
      <c r="K21" s="125"/>
    </row>
    <row r="22" spans="1:15" ht="45" hidden="1" customHeight="1" x14ac:dyDescent="0.25">
      <c r="A22" s="66">
        <v>11</v>
      </c>
      <c r="B22" s="67">
        <v>11</v>
      </c>
      <c r="C22" s="68" t="s">
        <v>51</v>
      </c>
      <c r="D22" s="91" t="s">
        <v>52</v>
      </c>
      <c r="E22" s="90" t="s">
        <v>631</v>
      </c>
      <c r="F22" s="68" t="s">
        <v>636</v>
      </c>
      <c r="G22" s="94">
        <v>210142807</v>
      </c>
      <c r="H22" s="119">
        <v>38363</v>
      </c>
      <c r="I22" s="94" t="s">
        <v>598</v>
      </c>
      <c r="J22" s="68" t="s">
        <v>635</v>
      </c>
      <c r="K22" s="82"/>
    </row>
    <row r="23" spans="1:15" ht="41.25" hidden="1" customHeight="1" x14ac:dyDescent="0.25">
      <c r="A23" s="66">
        <v>12</v>
      </c>
      <c r="B23" s="67">
        <v>12</v>
      </c>
      <c r="C23" s="68" t="s">
        <v>153</v>
      </c>
      <c r="D23" s="91" t="s">
        <v>233</v>
      </c>
      <c r="E23" s="89" t="s">
        <v>637</v>
      </c>
      <c r="F23" s="68" t="s">
        <v>638</v>
      </c>
      <c r="G23" s="94">
        <v>210971383</v>
      </c>
      <c r="H23" s="119">
        <v>41877</v>
      </c>
      <c r="I23" s="94" t="s">
        <v>598</v>
      </c>
      <c r="J23" s="68" t="s">
        <v>8</v>
      </c>
      <c r="K23" s="125" t="s">
        <v>639</v>
      </c>
      <c r="L23" s="245" t="s">
        <v>1496</v>
      </c>
      <c r="M23" s="245">
        <v>211753508</v>
      </c>
      <c r="N23" s="245" t="s">
        <v>1497</v>
      </c>
      <c r="O23" s="245" t="s">
        <v>1308</v>
      </c>
    </row>
    <row r="24" spans="1:15" ht="39" hidden="1" customHeight="1" x14ac:dyDescent="0.25">
      <c r="A24" s="66">
        <v>13</v>
      </c>
      <c r="B24" s="67">
        <v>13</v>
      </c>
      <c r="C24" s="68" t="s">
        <v>75</v>
      </c>
      <c r="D24" s="91" t="s">
        <v>76</v>
      </c>
      <c r="E24" s="90" t="s">
        <v>640</v>
      </c>
      <c r="F24" s="68" t="s">
        <v>641</v>
      </c>
      <c r="G24" s="94">
        <v>211618084</v>
      </c>
      <c r="H24" s="119">
        <v>43088</v>
      </c>
      <c r="I24" s="94" t="s">
        <v>598</v>
      </c>
      <c r="J24" s="68" t="s">
        <v>642</v>
      </c>
      <c r="K24" s="125" t="s">
        <v>643</v>
      </c>
    </row>
    <row r="25" spans="1:15" ht="43.5" hidden="1" customHeight="1" x14ac:dyDescent="0.25">
      <c r="A25" s="66">
        <v>14</v>
      </c>
      <c r="B25" s="67">
        <v>14</v>
      </c>
      <c r="C25" s="68" t="s">
        <v>424</v>
      </c>
      <c r="D25" s="91" t="s">
        <v>220</v>
      </c>
      <c r="E25" s="90" t="s">
        <v>601</v>
      </c>
      <c r="F25" s="68" t="s">
        <v>644</v>
      </c>
      <c r="G25" s="94">
        <v>215148152</v>
      </c>
      <c r="H25" s="119">
        <v>38853</v>
      </c>
      <c r="I25" s="94" t="s">
        <v>598</v>
      </c>
      <c r="J25" s="68" t="s">
        <v>642</v>
      </c>
      <c r="K25" s="125" t="s">
        <v>621</v>
      </c>
    </row>
    <row r="26" spans="1:15" ht="37.5" hidden="1" customHeight="1" x14ac:dyDescent="0.25">
      <c r="A26" s="66">
        <v>15</v>
      </c>
      <c r="B26" s="67">
        <v>15</v>
      </c>
      <c r="C26" s="68" t="s">
        <v>237</v>
      </c>
      <c r="D26" s="91" t="s">
        <v>134</v>
      </c>
      <c r="E26" s="90" t="s">
        <v>645</v>
      </c>
      <c r="F26" s="68" t="s">
        <v>646</v>
      </c>
      <c r="G26" s="94">
        <v>215527121</v>
      </c>
      <c r="H26" s="119">
        <v>42212</v>
      </c>
      <c r="I26" s="94" t="s">
        <v>598</v>
      </c>
      <c r="J26" s="68" t="s">
        <v>647</v>
      </c>
      <c r="K26" s="125" t="s">
        <v>648</v>
      </c>
    </row>
    <row r="27" spans="1:15" ht="33" hidden="1" customHeight="1" x14ac:dyDescent="0.25">
      <c r="A27" s="66">
        <v>16</v>
      </c>
      <c r="B27" s="67">
        <v>16</v>
      </c>
      <c r="C27" s="74" t="s">
        <v>542</v>
      </c>
      <c r="D27" s="91" t="s">
        <v>362</v>
      </c>
      <c r="E27" s="90" t="s">
        <v>649</v>
      </c>
      <c r="F27" s="68" t="s">
        <v>650</v>
      </c>
      <c r="G27" s="94">
        <v>215377708</v>
      </c>
      <c r="H27" s="119">
        <v>40404</v>
      </c>
      <c r="I27" s="94" t="s">
        <v>598</v>
      </c>
      <c r="J27" s="68" t="s">
        <v>7</v>
      </c>
      <c r="K27" s="125"/>
    </row>
    <row r="28" spans="1:15" ht="37.5" hidden="1" x14ac:dyDescent="0.25">
      <c r="A28" s="66">
        <v>17</v>
      </c>
      <c r="B28" s="67">
        <v>17</v>
      </c>
      <c r="C28" s="68" t="s">
        <v>168</v>
      </c>
      <c r="D28" s="91" t="s">
        <v>101</v>
      </c>
      <c r="E28" s="90" t="s">
        <v>651</v>
      </c>
      <c r="F28" s="68" t="s">
        <v>652</v>
      </c>
      <c r="G28" s="94">
        <v>215070078</v>
      </c>
      <c r="H28" s="119">
        <v>42479</v>
      </c>
      <c r="I28" s="94" t="s">
        <v>598</v>
      </c>
      <c r="J28" s="68" t="s">
        <v>8</v>
      </c>
      <c r="K28" s="125" t="s">
        <v>653</v>
      </c>
      <c r="L28" s="245" t="s">
        <v>1317</v>
      </c>
      <c r="M28" s="245">
        <v>215263017</v>
      </c>
      <c r="N28" s="246">
        <v>39583</v>
      </c>
      <c r="O28" s="245" t="s">
        <v>1308</v>
      </c>
    </row>
    <row r="29" spans="1:15" ht="37.5" hidden="1" x14ac:dyDescent="0.25">
      <c r="A29" s="66">
        <v>18</v>
      </c>
      <c r="B29" s="67">
        <v>18</v>
      </c>
      <c r="C29" s="68" t="s">
        <v>654</v>
      </c>
      <c r="D29" s="91" t="s">
        <v>179</v>
      </c>
      <c r="E29" s="89" t="s">
        <v>655</v>
      </c>
      <c r="F29" s="68" t="s">
        <v>656</v>
      </c>
      <c r="G29" s="94"/>
      <c r="H29" s="119"/>
      <c r="I29" s="94"/>
      <c r="J29" s="68" t="s">
        <v>7</v>
      </c>
      <c r="K29" s="125"/>
    </row>
    <row r="30" spans="1:15" hidden="1" x14ac:dyDescent="0.25">
      <c r="A30" s="66">
        <v>19</v>
      </c>
      <c r="B30" s="67">
        <v>19</v>
      </c>
      <c r="C30" s="68" t="s">
        <v>307</v>
      </c>
      <c r="D30" s="91" t="s">
        <v>308</v>
      </c>
      <c r="E30" s="89" t="s">
        <v>601</v>
      </c>
      <c r="F30" s="68" t="s">
        <v>657</v>
      </c>
      <c r="G30" s="94">
        <v>215139928</v>
      </c>
      <c r="H30" s="119">
        <v>38883</v>
      </c>
      <c r="I30" s="94" t="s">
        <v>598</v>
      </c>
      <c r="J30" s="68" t="s">
        <v>625</v>
      </c>
      <c r="K30" s="125" t="s">
        <v>658</v>
      </c>
    </row>
    <row r="31" spans="1:15" ht="37.5" hidden="1" x14ac:dyDescent="0.25">
      <c r="A31" s="66">
        <v>20</v>
      </c>
      <c r="B31" s="67">
        <v>20</v>
      </c>
      <c r="C31" s="68" t="s">
        <v>478</v>
      </c>
      <c r="D31" s="91" t="s">
        <v>272</v>
      </c>
      <c r="E31" s="89" t="s">
        <v>640</v>
      </c>
      <c r="F31" s="68" t="s">
        <v>659</v>
      </c>
      <c r="G31" s="94">
        <v>211692770</v>
      </c>
      <c r="H31" s="119">
        <v>41605</v>
      </c>
      <c r="I31" s="94" t="s">
        <v>598</v>
      </c>
      <c r="J31" s="68" t="s">
        <v>8</v>
      </c>
      <c r="K31" s="68" t="s">
        <v>660</v>
      </c>
    </row>
    <row r="32" spans="1:15" ht="37.5" hidden="1" x14ac:dyDescent="0.25">
      <c r="A32" s="66">
        <v>21</v>
      </c>
      <c r="B32" s="67">
        <v>21</v>
      </c>
      <c r="C32" s="68" t="s">
        <v>108</v>
      </c>
      <c r="D32" s="91" t="s">
        <v>129</v>
      </c>
      <c r="E32" s="90" t="s">
        <v>601</v>
      </c>
      <c r="F32" s="68" t="s">
        <v>661</v>
      </c>
      <c r="G32" s="94">
        <v>215151274</v>
      </c>
      <c r="H32" s="119">
        <v>43349</v>
      </c>
      <c r="I32" s="94" t="s">
        <v>598</v>
      </c>
      <c r="J32" s="68" t="s">
        <v>8</v>
      </c>
      <c r="K32" s="125" t="s">
        <v>662</v>
      </c>
    </row>
    <row r="33" spans="1:15" ht="37.5" hidden="1" x14ac:dyDescent="0.25">
      <c r="A33" s="66">
        <v>22</v>
      </c>
      <c r="B33" s="67">
        <v>22</v>
      </c>
      <c r="C33" s="68" t="s">
        <v>51</v>
      </c>
      <c r="D33" s="91" t="s">
        <v>53</v>
      </c>
      <c r="E33" s="90" t="s">
        <v>663</v>
      </c>
      <c r="F33" s="68" t="s">
        <v>664</v>
      </c>
      <c r="G33" s="94">
        <v>210703309</v>
      </c>
      <c r="H33" s="119">
        <v>40674</v>
      </c>
      <c r="I33" s="94" t="s">
        <v>598</v>
      </c>
      <c r="J33" s="68" t="s">
        <v>635</v>
      </c>
      <c r="K33" s="125"/>
    </row>
    <row r="34" spans="1:15" hidden="1" x14ac:dyDescent="0.25">
      <c r="A34" s="66">
        <v>23</v>
      </c>
      <c r="B34" s="67">
        <v>23</v>
      </c>
      <c r="C34" s="68" t="s">
        <v>161</v>
      </c>
      <c r="D34" s="91" t="s">
        <v>162</v>
      </c>
      <c r="E34" s="89" t="s">
        <v>665</v>
      </c>
      <c r="F34" s="68" t="s">
        <v>666</v>
      </c>
      <c r="G34" s="94">
        <v>211592652</v>
      </c>
      <c r="H34" s="119">
        <v>42669</v>
      </c>
      <c r="I34" s="94" t="s">
        <v>598</v>
      </c>
      <c r="J34" s="68" t="s">
        <v>625</v>
      </c>
      <c r="K34" s="125" t="s">
        <v>667</v>
      </c>
      <c r="L34" s="245" t="s">
        <v>1307</v>
      </c>
      <c r="M34" s="245">
        <v>211884640</v>
      </c>
      <c r="N34" s="246">
        <v>42997</v>
      </c>
      <c r="O34" s="245" t="s">
        <v>1308</v>
      </c>
    </row>
    <row r="35" spans="1:15" ht="37.5" x14ac:dyDescent="0.25">
      <c r="A35" s="66">
        <v>24</v>
      </c>
      <c r="B35" s="67">
        <v>24</v>
      </c>
      <c r="C35" s="68" t="s">
        <v>302</v>
      </c>
      <c r="D35" s="91" t="s">
        <v>185</v>
      </c>
      <c r="E35" s="90" t="s">
        <v>649</v>
      </c>
      <c r="F35" s="68" t="s">
        <v>668</v>
      </c>
      <c r="G35" s="94">
        <v>215299707</v>
      </c>
      <c r="H35" s="119">
        <v>39951</v>
      </c>
      <c r="I35" s="94" t="s">
        <v>598</v>
      </c>
      <c r="J35" s="68" t="s">
        <v>603</v>
      </c>
      <c r="K35" s="82" t="s">
        <v>669</v>
      </c>
    </row>
    <row r="36" spans="1:15" ht="37.5" hidden="1" x14ac:dyDescent="0.25">
      <c r="A36" s="66">
        <v>25</v>
      </c>
      <c r="B36" s="67">
        <v>25</v>
      </c>
      <c r="C36" s="68" t="s">
        <v>309</v>
      </c>
      <c r="D36" s="91" t="s">
        <v>74</v>
      </c>
      <c r="E36" s="89" t="s">
        <v>622</v>
      </c>
      <c r="F36" s="68" t="s">
        <v>670</v>
      </c>
      <c r="G36" s="94">
        <v>215128041</v>
      </c>
      <c r="H36" s="119">
        <v>42801</v>
      </c>
      <c r="I36" s="94" t="s">
        <v>598</v>
      </c>
      <c r="J36" s="68" t="s">
        <v>616</v>
      </c>
      <c r="K36" s="125" t="s">
        <v>671</v>
      </c>
    </row>
    <row r="37" spans="1:15" ht="37.5" hidden="1" x14ac:dyDescent="0.25">
      <c r="A37" s="66">
        <v>26</v>
      </c>
      <c r="B37" s="67">
        <v>26</v>
      </c>
      <c r="C37" s="68" t="s">
        <v>491</v>
      </c>
      <c r="D37" s="91" t="s">
        <v>492</v>
      </c>
      <c r="E37" s="90" t="s">
        <v>672</v>
      </c>
      <c r="F37" s="68" t="s">
        <v>673</v>
      </c>
      <c r="G37" s="94">
        <v>211462172</v>
      </c>
      <c r="H37" s="119">
        <v>41369</v>
      </c>
      <c r="I37" s="94" t="s">
        <v>598</v>
      </c>
      <c r="J37" s="68" t="s">
        <v>7</v>
      </c>
      <c r="K37" s="125"/>
    </row>
    <row r="38" spans="1:15" ht="37.5" hidden="1" x14ac:dyDescent="0.25">
      <c r="A38" s="66">
        <v>27</v>
      </c>
      <c r="B38" s="67">
        <v>27</v>
      </c>
      <c r="C38" s="68" t="s">
        <v>310</v>
      </c>
      <c r="D38" s="91" t="s">
        <v>311</v>
      </c>
      <c r="E38" s="90" t="s">
        <v>674</v>
      </c>
      <c r="F38" s="68" t="s">
        <v>675</v>
      </c>
      <c r="G38" s="94">
        <v>215260758</v>
      </c>
      <c r="H38" s="119">
        <v>40995</v>
      </c>
      <c r="I38" s="94" t="s">
        <v>598</v>
      </c>
      <c r="J38" s="68" t="s">
        <v>8</v>
      </c>
      <c r="K38" s="125" t="s">
        <v>653</v>
      </c>
    </row>
    <row r="39" spans="1:15" ht="37.5" hidden="1" x14ac:dyDescent="0.25">
      <c r="A39" s="66">
        <v>28</v>
      </c>
      <c r="B39" s="67">
        <v>28</v>
      </c>
      <c r="C39" s="68" t="s">
        <v>89</v>
      </c>
      <c r="D39" s="91" t="s">
        <v>169</v>
      </c>
      <c r="E39" s="89" t="s">
        <v>596</v>
      </c>
      <c r="F39" s="68" t="s">
        <v>676</v>
      </c>
      <c r="G39" s="94">
        <v>215048595</v>
      </c>
      <c r="H39" s="119">
        <v>42104</v>
      </c>
      <c r="I39" s="94" t="s">
        <v>598</v>
      </c>
      <c r="J39" s="68" t="s">
        <v>677</v>
      </c>
      <c r="K39" s="82" t="s">
        <v>678</v>
      </c>
      <c r="L39" s="245" t="s">
        <v>1325</v>
      </c>
      <c r="M39" s="245">
        <v>215154015</v>
      </c>
      <c r="N39" s="246">
        <v>38904</v>
      </c>
      <c r="O39" s="245" t="s">
        <v>1308</v>
      </c>
    </row>
    <row r="40" spans="1:15" ht="37.5" hidden="1" x14ac:dyDescent="0.25">
      <c r="A40" s="66">
        <v>29</v>
      </c>
      <c r="B40" s="67">
        <v>29</v>
      </c>
      <c r="C40" s="68" t="s">
        <v>83</v>
      </c>
      <c r="D40" s="91" t="s">
        <v>157</v>
      </c>
      <c r="E40" s="90" t="s">
        <v>645</v>
      </c>
      <c r="F40" s="68" t="s">
        <v>679</v>
      </c>
      <c r="G40" s="94"/>
      <c r="H40" s="119"/>
      <c r="I40" s="94"/>
      <c r="J40" s="68" t="s">
        <v>642</v>
      </c>
      <c r="K40" s="125" t="s">
        <v>680</v>
      </c>
    </row>
    <row r="41" spans="1:15" ht="37.5" hidden="1" x14ac:dyDescent="0.25">
      <c r="A41" s="66">
        <v>30</v>
      </c>
      <c r="B41" s="67">
        <v>30</v>
      </c>
      <c r="C41" s="68" t="s">
        <v>312</v>
      </c>
      <c r="D41" s="91" t="s">
        <v>313</v>
      </c>
      <c r="E41" s="89" t="s">
        <v>627</v>
      </c>
      <c r="F41" s="68" t="s">
        <v>681</v>
      </c>
      <c r="G41" s="94">
        <v>215303076</v>
      </c>
      <c r="H41" s="119">
        <v>41506</v>
      </c>
      <c r="I41" s="94" t="s">
        <v>598</v>
      </c>
      <c r="J41" s="68" t="s">
        <v>682</v>
      </c>
      <c r="K41" s="125" t="s">
        <v>683</v>
      </c>
    </row>
    <row r="42" spans="1:15" ht="37.5" hidden="1" x14ac:dyDescent="0.25">
      <c r="A42" s="66">
        <v>31</v>
      </c>
      <c r="B42" s="67">
        <v>31</v>
      </c>
      <c r="C42" s="74" t="s">
        <v>77</v>
      </c>
      <c r="D42" s="91" t="s">
        <v>64</v>
      </c>
      <c r="E42" s="89" t="s">
        <v>684</v>
      </c>
      <c r="F42" s="68" t="s">
        <v>685</v>
      </c>
      <c r="G42" s="94">
        <v>211802850</v>
      </c>
      <c r="H42" s="119">
        <v>39695</v>
      </c>
      <c r="I42" s="94" t="s">
        <v>598</v>
      </c>
      <c r="J42" s="68" t="s">
        <v>686</v>
      </c>
      <c r="K42" s="125" t="s">
        <v>600</v>
      </c>
    </row>
    <row r="43" spans="1:15" ht="37.5" hidden="1" x14ac:dyDescent="0.25">
      <c r="A43" s="66">
        <v>32</v>
      </c>
      <c r="B43" s="67">
        <v>32</v>
      </c>
      <c r="C43" s="68" t="s">
        <v>314</v>
      </c>
      <c r="D43" s="91" t="s">
        <v>315</v>
      </c>
      <c r="E43" s="90" t="s">
        <v>687</v>
      </c>
      <c r="F43" s="68" t="s">
        <v>688</v>
      </c>
      <c r="G43" s="94">
        <v>215195109</v>
      </c>
      <c r="H43" s="119">
        <v>43092</v>
      </c>
      <c r="I43" s="94" t="s">
        <v>598</v>
      </c>
      <c r="J43" s="68" t="s">
        <v>642</v>
      </c>
      <c r="K43" s="125" t="s">
        <v>689</v>
      </c>
    </row>
    <row r="44" spans="1:15" hidden="1" x14ac:dyDescent="0.25">
      <c r="A44" s="66">
        <v>33</v>
      </c>
      <c r="B44" s="67">
        <v>33</v>
      </c>
      <c r="C44" s="68" t="s">
        <v>163</v>
      </c>
      <c r="D44" s="91" t="s">
        <v>235</v>
      </c>
      <c r="E44" s="90" t="s">
        <v>687</v>
      </c>
      <c r="F44" s="68" t="s">
        <v>690</v>
      </c>
      <c r="G44" s="94">
        <v>215332438</v>
      </c>
      <c r="H44" s="119">
        <v>40543</v>
      </c>
      <c r="I44" s="94" t="s">
        <v>598</v>
      </c>
      <c r="J44" s="68" t="s">
        <v>629</v>
      </c>
      <c r="K44" s="125" t="s">
        <v>691</v>
      </c>
    </row>
    <row r="45" spans="1:15" ht="37.5" hidden="1" x14ac:dyDescent="0.25">
      <c r="A45" s="66">
        <v>34</v>
      </c>
      <c r="B45" s="67">
        <v>34</v>
      </c>
      <c r="C45" s="74" t="s">
        <v>238</v>
      </c>
      <c r="D45" s="132" t="s">
        <v>164</v>
      </c>
      <c r="E45" s="91">
        <v>1963</v>
      </c>
      <c r="F45" s="104" t="s">
        <v>692</v>
      </c>
      <c r="G45" s="94">
        <v>210133200</v>
      </c>
      <c r="H45" s="119">
        <v>42990</v>
      </c>
      <c r="I45" s="94" t="s">
        <v>598</v>
      </c>
      <c r="J45" s="68" t="s">
        <v>693</v>
      </c>
      <c r="K45" s="125" t="s">
        <v>662</v>
      </c>
      <c r="L45" s="245" t="s">
        <v>1492</v>
      </c>
      <c r="M45" s="245">
        <v>211318104</v>
      </c>
      <c r="N45" s="246">
        <v>41312</v>
      </c>
      <c r="O45" s="245" t="s">
        <v>1308</v>
      </c>
    </row>
    <row r="46" spans="1:15" ht="37.5" hidden="1" x14ac:dyDescent="0.25">
      <c r="A46" s="66">
        <v>35</v>
      </c>
      <c r="B46" s="67">
        <v>35</v>
      </c>
      <c r="C46" s="68" t="s">
        <v>78</v>
      </c>
      <c r="D46" s="91" t="s">
        <v>79</v>
      </c>
      <c r="E46" s="89" t="s">
        <v>694</v>
      </c>
      <c r="F46" s="68" t="s">
        <v>695</v>
      </c>
      <c r="G46" s="94">
        <v>211545936</v>
      </c>
      <c r="H46" s="119">
        <v>43237</v>
      </c>
      <c r="I46" s="94" t="s">
        <v>598</v>
      </c>
      <c r="J46" s="68" t="s">
        <v>8</v>
      </c>
      <c r="K46" s="82" t="s">
        <v>621</v>
      </c>
    </row>
    <row r="47" spans="1:15" ht="37.5" hidden="1" x14ac:dyDescent="0.25">
      <c r="A47" s="66">
        <v>36</v>
      </c>
      <c r="B47" s="67">
        <v>36</v>
      </c>
      <c r="C47" s="74" t="s">
        <v>316</v>
      </c>
      <c r="D47" s="91" t="s">
        <v>317</v>
      </c>
      <c r="E47" s="90" t="s">
        <v>696</v>
      </c>
      <c r="F47" s="68" t="s">
        <v>697</v>
      </c>
      <c r="G47" s="94">
        <v>215073792</v>
      </c>
      <c r="H47" s="119">
        <v>38224</v>
      </c>
      <c r="I47" s="94" t="s">
        <v>598</v>
      </c>
      <c r="J47" s="68" t="s">
        <v>8</v>
      </c>
      <c r="K47" s="82" t="s">
        <v>698</v>
      </c>
    </row>
    <row r="48" spans="1:15" hidden="1" x14ac:dyDescent="0.25">
      <c r="A48" s="66">
        <v>37</v>
      </c>
      <c r="B48" s="67">
        <v>37</v>
      </c>
      <c r="C48" s="68" t="s">
        <v>257</v>
      </c>
      <c r="D48" s="91" t="s">
        <v>157</v>
      </c>
      <c r="E48" s="92" t="s">
        <v>622</v>
      </c>
      <c r="F48" s="105" t="s">
        <v>699</v>
      </c>
      <c r="G48" s="94">
        <v>221250076</v>
      </c>
      <c r="H48" s="119">
        <v>39673</v>
      </c>
      <c r="I48" s="94" t="s">
        <v>700</v>
      </c>
      <c r="J48" s="104" t="s">
        <v>8</v>
      </c>
      <c r="K48" s="125" t="s">
        <v>701</v>
      </c>
    </row>
    <row r="49" spans="1:15" ht="37.5" hidden="1" x14ac:dyDescent="0.25">
      <c r="A49" s="66">
        <v>38</v>
      </c>
      <c r="B49" s="67">
        <v>38</v>
      </c>
      <c r="C49" s="74" t="s">
        <v>425</v>
      </c>
      <c r="D49" s="91" t="s">
        <v>164</v>
      </c>
      <c r="E49" s="89" t="s">
        <v>649</v>
      </c>
      <c r="F49" s="68" t="s">
        <v>702</v>
      </c>
      <c r="G49" s="94">
        <v>215256725</v>
      </c>
      <c r="H49" s="119">
        <v>42693</v>
      </c>
      <c r="I49" s="94" t="s">
        <v>598</v>
      </c>
      <c r="J49" s="68" t="s">
        <v>703</v>
      </c>
      <c r="K49" s="82" t="s">
        <v>704</v>
      </c>
    </row>
    <row r="50" spans="1:15" ht="37.5" hidden="1" x14ac:dyDescent="0.25">
      <c r="A50" s="66">
        <v>39</v>
      </c>
      <c r="B50" s="67">
        <v>39</v>
      </c>
      <c r="C50" s="68" t="s">
        <v>543</v>
      </c>
      <c r="D50" s="91" t="s">
        <v>544</v>
      </c>
      <c r="E50" s="90" t="s">
        <v>631</v>
      </c>
      <c r="F50" s="68" t="s">
        <v>705</v>
      </c>
      <c r="G50" s="94">
        <v>210964496</v>
      </c>
      <c r="H50" s="119">
        <v>40162</v>
      </c>
      <c r="I50" s="94" t="s">
        <v>598</v>
      </c>
      <c r="J50" s="68" t="s">
        <v>9</v>
      </c>
      <c r="K50" s="125"/>
    </row>
    <row r="51" spans="1:15" hidden="1" x14ac:dyDescent="0.25">
      <c r="A51" s="66">
        <v>40</v>
      </c>
      <c r="B51" s="67">
        <v>40</v>
      </c>
      <c r="C51" s="68" t="s">
        <v>80</v>
      </c>
      <c r="D51" s="91" t="s">
        <v>81</v>
      </c>
      <c r="E51" s="90" t="s">
        <v>706</v>
      </c>
      <c r="F51" s="68" t="s">
        <v>707</v>
      </c>
      <c r="G51" s="94">
        <v>211754973</v>
      </c>
      <c r="H51" s="119">
        <v>39239</v>
      </c>
      <c r="I51" s="94" t="s">
        <v>598</v>
      </c>
      <c r="J51" s="68" t="s">
        <v>629</v>
      </c>
      <c r="K51" s="125" t="s">
        <v>708</v>
      </c>
    </row>
    <row r="52" spans="1:15" hidden="1" x14ac:dyDescent="0.25">
      <c r="A52" s="66">
        <v>41</v>
      </c>
      <c r="B52" s="67">
        <v>41</v>
      </c>
      <c r="C52" s="68" t="s">
        <v>163</v>
      </c>
      <c r="D52" s="91" t="s">
        <v>121</v>
      </c>
      <c r="E52" s="90" t="s">
        <v>622</v>
      </c>
      <c r="F52" s="68" t="s">
        <v>709</v>
      </c>
      <c r="G52" s="94">
        <v>215048773</v>
      </c>
      <c r="H52" s="119">
        <v>42556</v>
      </c>
      <c r="I52" s="94" t="s">
        <v>598</v>
      </c>
      <c r="J52" s="68" t="s">
        <v>710</v>
      </c>
      <c r="K52" s="125" t="s">
        <v>711</v>
      </c>
    </row>
    <row r="53" spans="1:15" ht="37.5" hidden="1" x14ac:dyDescent="0.25">
      <c r="A53" s="66">
        <v>42</v>
      </c>
      <c r="B53" s="67">
        <v>42</v>
      </c>
      <c r="C53" s="68" t="s">
        <v>318</v>
      </c>
      <c r="D53" s="91" t="s">
        <v>319</v>
      </c>
      <c r="E53" s="89" t="s">
        <v>712</v>
      </c>
      <c r="F53" s="68" t="s">
        <v>713</v>
      </c>
      <c r="G53" s="94">
        <v>210547340</v>
      </c>
      <c r="H53" s="119">
        <v>41439</v>
      </c>
      <c r="I53" s="94" t="s">
        <v>598</v>
      </c>
      <c r="J53" s="68" t="s">
        <v>9</v>
      </c>
      <c r="K53" s="82"/>
    </row>
    <row r="54" spans="1:15" hidden="1" x14ac:dyDescent="0.25">
      <c r="A54" s="66">
        <v>43</v>
      </c>
      <c r="B54" s="67">
        <v>43</v>
      </c>
      <c r="C54" s="68" t="s">
        <v>334</v>
      </c>
      <c r="D54" s="91" t="s">
        <v>488</v>
      </c>
      <c r="E54" s="90" t="s">
        <v>645</v>
      </c>
      <c r="F54" s="68" t="s">
        <v>714</v>
      </c>
      <c r="G54" s="94">
        <v>211622931</v>
      </c>
      <c r="H54" s="119">
        <v>40457</v>
      </c>
      <c r="I54" s="94" t="s">
        <v>598</v>
      </c>
      <c r="J54" s="68" t="s">
        <v>7</v>
      </c>
      <c r="K54" s="82"/>
    </row>
    <row r="55" spans="1:15" ht="37.5" hidden="1" x14ac:dyDescent="0.25">
      <c r="A55" s="66">
        <v>44</v>
      </c>
      <c r="B55" s="67">
        <v>44</v>
      </c>
      <c r="C55" s="68" t="s">
        <v>297</v>
      </c>
      <c r="D55" s="91" t="s">
        <v>298</v>
      </c>
      <c r="E55" s="89" t="s">
        <v>696</v>
      </c>
      <c r="F55" s="68" t="s">
        <v>715</v>
      </c>
      <c r="G55" s="94">
        <v>215069964</v>
      </c>
      <c r="H55" s="119">
        <v>40955</v>
      </c>
      <c r="I55" s="94" t="s">
        <v>598</v>
      </c>
      <c r="J55" s="68" t="s">
        <v>8</v>
      </c>
      <c r="K55" s="72" t="s">
        <v>660</v>
      </c>
    </row>
    <row r="56" spans="1:15" hidden="1" x14ac:dyDescent="0.25">
      <c r="A56" s="66">
        <v>45</v>
      </c>
      <c r="B56" s="67">
        <v>45</v>
      </c>
      <c r="C56" s="68" t="s">
        <v>320</v>
      </c>
      <c r="D56" s="91" t="s">
        <v>92</v>
      </c>
      <c r="E56" s="90" t="s">
        <v>651</v>
      </c>
      <c r="F56" s="68" t="s">
        <v>716</v>
      </c>
      <c r="G56" s="94">
        <v>215091532</v>
      </c>
      <c r="H56" s="119">
        <v>42423</v>
      </c>
      <c r="I56" s="94" t="s">
        <v>598</v>
      </c>
      <c r="J56" s="68" t="s">
        <v>642</v>
      </c>
      <c r="K56" s="82" t="s">
        <v>717</v>
      </c>
    </row>
    <row r="57" spans="1:15" ht="37.5" hidden="1" x14ac:dyDescent="0.25">
      <c r="A57" s="66">
        <v>46</v>
      </c>
      <c r="B57" s="67">
        <v>46</v>
      </c>
      <c r="C57" s="68" t="s">
        <v>426</v>
      </c>
      <c r="D57" s="91" t="s">
        <v>111</v>
      </c>
      <c r="E57" s="90" t="s">
        <v>674</v>
      </c>
      <c r="F57" s="68" t="s">
        <v>718</v>
      </c>
      <c r="G57" s="95">
        <v>215119108</v>
      </c>
      <c r="H57" s="119">
        <v>41255</v>
      </c>
      <c r="I57" s="94" t="s">
        <v>598</v>
      </c>
      <c r="J57" s="68" t="s">
        <v>8</v>
      </c>
      <c r="K57" s="125" t="s">
        <v>719</v>
      </c>
    </row>
    <row r="58" spans="1:15" ht="37.5" hidden="1" x14ac:dyDescent="0.25">
      <c r="A58" s="66">
        <v>47</v>
      </c>
      <c r="B58" s="67">
        <v>47</v>
      </c>
      <c r="C58" s="68" t="s">
        <v>427</v>
      </c>
      <c r="D58" s="91" t="s">
        <v>347</v>
      </c>
      <c r="E58" s="89" t="s">
        <v>651</v>
      </c>
      <c r="F58" s="68" t="s">
        <v>720</v>
      </c>
      <c r="G58" s="94">
        <v>215071783</v>
      </c>
      <c r="H58" s="119">
        <v>42136</v>
      </c>
      <c r="I58" s="94" t="s">
        <v>598</v>
      </c>
      <c r="J58" s="68" t="s">
        <v>677</v>
      </c>
      <c r="K58" s="125" t="s">
        <v>721</v>
      </c>
    </row>
    <row r="59" spans="1:15" ht="37.5" hidden="1" x14ac:dyDescent="0.25">
      <c r="A59" s="66">
        <v>48</v>
      </c>
      <c r="B59" s="67">
        <v>48</v>
      </c>
      <c r="C59" s="68" t="s">
        <v>82</v>
      </c>
      <c r="D59" s="91" t="s">
        <v>76</v>
      </c>
      <c r="E59" s="89" t="s">
        <v>706</v>
      </c>
      <c r="F59" s="68" t="s">
        <v>722</v>
      </c>
      <c r="G59" s="94">
        <v>211831730</v>
      </c>
      <c r="H59" s="119">
        <v>41695</v>
      </c>
      <c r="I59" s="94" t="s">
        <v>598</v>
      </c>
      <c r="J59" s="68" t="s">
        <v>723</v>
      </c>
      <c r="K59" s="125" t="s">
        <v>724</v>
      </c>
    </row>
    <row r="60" spans="1:15" hidden="1" x14ac:dyDescent="0.25">
      <c r="A60" s="66">
        <v>49</v>
      </c>
      <c r="B60" s="67">
        <v>49</v>
      </c>
      <c r="C60" s="68" t="s">
        <v>239</v>
      </c>
      <c r="D60" s="91" t="s">
        <v>103</v>
      </c>
      <c r="E60" s="90" t="s">
        <v>684</v>
      </c>
      <c r="F60" s="68" t="s">
        <v>725</v>
      </c>
      <c r="G60" s="94">
        <v>211862279</v>
      </c>
      <c r="H60" s="119">
        <v>43213</v>
      </c>
      <c r="I60" s="94" t="s">
        <v>598</v>
      </c>
      <c r="J60" s="68" t="s">
        <v>606</v>
      </c>
      <c r="K60" s="125" t="s">
        <v>607</v>
      </c>
      <c r="L60" s="245" t="s">
        <v>1481</v>
      </c>
      <c r="M60" s="245">
        <v>241113824</v>
      </c>
      <c r="N60" s="245" t="s">
        <v>1482</v>
      </c>
      <c r="O60" s="245" t="s">
        <v>1308</v>
      </c>
    </row>
    <row r="61" spans="1:15" hidden="1" x14ac:dyDescent="0.25">
      <c r="A61" s="66">
        <v>50</v>
      </c>
      <c r="B61" s="67">
        <v>50</v>
      </c>
      <c r="C61" s="68" t="s">
        <v>89</v>
      </c>
      <c r="D61" s="91" t="s">
        <v>170</v>
      </c>
      <c r="E61" s="90" t="s">
        <v>706</v>
      </c>
      <c r="F61" s="68" t="s">
        <v>726</v>
      </c>
      <c r="G61" s="95" t="s">
        <v>727</v>
      </c>
      <c r="H61" s="119">
        <v>40132</v>
      </c>
      <c r="I61" s="94" t="s">
        <v>728</v>
      </c>
      <c r="J61" s="68" t="s">
        <v>606</v>
      </c>
      <c r="K61" s="125" t="s">
        <v>607</v>
      </c>
      <c r="L61" s="245" t="s">
        <v>1312</v>
      </c>
      <c r="M61" s="245">
        <v>215193630</v>
      </c>
      <c r="N61" s="246">
        <v>43391</v>
      </c>
      <c r="O61" s="245" t="s">
        <v>1308</v>
      </c>
    </row>
    <row r="62" spans="1:15" ht="37.5" hidden="1" x14ac:dyDescent="0.25">
      <c r="A62" s="66">
        <v>51</v>
      </c>
      <c r="B62" s="67">
        <v>51</v>
      </c>
      <c r="C62" s="68" t="s">
        <v>286</v>
      </c>
      <c r="D62" s="91" t="s">
        <v>545</v>
      </c>
      <c r="E62" s="90" t="s">
        <v>729</v>
      </c>
      <c r="F62" s="68" t="s">
        <v>730</v>
      </c>
      <c r="G62" s="94">
        <v>211774821</v>
      </c>
      <c r="H62" s="119">
        <v>42433</v>
      </c>
      <c r="I62" s="94" t="s">
        <v>598</v>
      </c>
      <c r="J62" s="68" t="s">
        <v>7</v>
      </c>
      <c r="K62" s="125"/>
    </row>
    <row r="63" spans="1:15" ht="37.5" hidden="1" x14ac:dyDescent="0.25">
      <c r="A63" s="66">
        <v>52</v>
      </c>
      <c r="B63" s="67">
        <v>52</v>
      </c>
      <c r="C63" s="68" t="s">
        <v>232</v>
      </c>
      <c r="D63" s="91" t="s">
        <v>233</v>
      </c>
      <c r="E63" s="90" t="s">
        <v>618</v>
      </c>
      <c r="F63" s="68" t="s">
        <v>731</v>
      </c>
      <c r="G63" s="94">
        <v>211123897</v>
      </c>
      <c r="H63" s="119">
        <v>40259</v>
      </c>
      <c r="I63" s="94" t="s">
        <v>598</v>
      </c>
      <c r="J63" s="68" t="s">
        <v>732</v>
      </c>
      <c r="K63" s="125" t="s">
        <v>733</v>
      </c>
      <c r="L63" s="245" t="s">
        <v>1495</v>
      </c>
      <c r="M63" s="245">
        <v>211621555</v>
      </c>
      <c r="N63" s="246">
        <v>41123</v>
      </c>
      <c r="O63" s="245" t="s">
        <v>1308</v>
      </c>
    </row>
    <row r="64" spans="1:15" hidden="1" x14ac:dyDescent="0.25">
      <c r="A64" s="66">
        <v>53</v>
      </c>
      <c r="B64" s="67">
        <v>53</v>
      </c>
      <c r="C64" s="68" t="s">
        <v>89</v>
      </c>
      <c r="D64" s="91" t="s">
        <v>265</v>
      </c>
      <c r="E64" s="89" t="s">
        <v>601</v>
      </c>
      <c r="F64" s="68" t="s">
        <v>734</v>
      </c>
      <c r="G64" s="94">
        <v>215151354</v>
      </c>
      <c r="H64" s="119">
        <v>41321</v>
      </c>
      <c r="I64" s="94" t="s">
        <v>598</v>
      </c>
      <c r="J64" s="68" t="s">
        <v>603</v>
      </c>
      <c r="K64" s="125" t="s">
        <v>735</v>
      </c>
    </row>
    <row r="65" spans="1:15" hidden="1" x14ac:dyDescent="0.25">
      <c r="A65" s="66">
        <v>54</v>
      </c>
      <c r="B65" s="67">
        <v>54</v>
      </c>
      <c r="C65" s="68" t="s">
        <v>83</v>
      </c>
      <c r="D65" s="91" t="s">
        <v>84</v>
      </c>
      <c r="E65" s="90" t="s">
        <v>736</v>
      </c>
      <c r="F65" s="68" t="s">
        <v>737</v>
      </c>
      <c r="G65" s="94">
        <v>211753623</v>
      </c>
      <c r="H65" s="119">
        <v>43299</v>
      </c>
      <c r="I65" s="94" t="s">
        <v>598</v>
      </c>
      <c r="J65" s="68" t="s">
        <v>629</v>
      </c>
      <c r="K65" s="125" t="s">
        <v>738</v>
      </c>
    </row>
    <row r="66" spans="1:15" ht="37.5" hidden="1" x14ac:dyDescent="0.25">
      <c r="A66" s="66">
        <v>55</v>
      </c>
      <c r="B66" s="67">
        <v>55</v>
      </c>
      <c r="C66" s="68" t="s">
        <v>428</v>
      </c>
      <c r="D66" s="91" t="s">
        <v>154</v>
      </c>
      <c r="E66" s="92" t="s">
        <v>706</v>
      </c>
      <c r="F66" s="105" t="s">
        <v>739</v>
      </c>
      <c r="G66" s="112">
        <v>211778418</v>
      </c>
      <c r="H66" s="119">
        <v>41925</v>
      </c>
      <c r="I66" s="94" t="s">
        <v>624</v>
      </c>
      <c r="J66" s="68" t="s">
        <v>740</v>
      </c>
      <c r="K66" s="125" t="s">
        <v>741</v>
      </c>
    </row>
    <row r="67" spans="1:15" ht="37.5" hidden="1" x14ac:dyDescent="0.25">
      <c r="A67" s="66">
        <v>56</v>
      </c>
      <c r="B67" s="67">
        <v>56</v>
      </c>
      <c r="C67" s="68" t="s">
        <v>171</v>
      </c>
      <c r="D67" s="91" t="s">
        <v>142</v>
      </c>
      <c r="E67" s="89" t="s">
        <v>684</v>
      </c>
      <c r="F67" s="68" t="s">
        <v>742</v>
      </c>
      <c r="G67" s="94">
        <v>215026122</v>
      </c>
      <c r="H67" s="119">
        <v>42200</v>
      </c>
      <c r="I67" s="94" t="s">
        <v>624</v>
      </c>
      <c r="J67" s="68" t="s">
        <v>625</v>
      </c>
      <c r="K67" s="231" t="s">
        <v>743</v>
      </c>
      <c r="L67" s="245" t="s">
        <v>1320</v>
      </c>
      <c r="M67" s="245">
        <v>215036233</v>
      </c>
      <c r="N67" s="246">
        <v>43451</v>
      </c>
      <c r="O67" s="245" t="s">
        <v>1308</v>
      </c>
    </row>
    <row r="68" spans="1:15" ht="37.5" hidden="1" x14ac:dyDescent="0.25">
      <c r="A68" s="66">
        <v>57</v>
      </c>
      <c r="B68" s="67">
        <v>57</v>
      </c>
      <c r="C68" s="68" t="s">
        <v>305</v>
      </c>
      <c r="D68" s="91" t="s">
        <v>101</v>
      </c>
      <c r="E68" s="90" t="s">
        <v>684</v>
      </c>
      <c r="F68" s="68" t="s">
        <v>744</v>
      </c>
      <c r="G68" s="94">
        <v>211845984</v>
      </c>
      <c r="H68" s="119">
        <v>41485</v>
      </c>
      <c r="I68" s="94" t="s">
        <v>598</v>
      </c>
      <c r="J68" s="68" t="s">
        <v>8</v>
      </c>
      <c r="K68" s="231" t="s">
        <v>745</v>
      </c>
    </row>
    <row r="69" spans="1:15" ht="37.5" hidden="1" x14ac:dyDescent="0.25">
      <c r="A69" s="66">
        <v>58</v>
      </c>
      <c r="B69" s="67">
        <v>58</v>
      </c>
      <c r="C69" s="68" t="s">
        <v>415</v>
      </c>
      <c r="D69" s="91" t="s">
        <v>416</v>
      </c>
      <c r="E69" s="90" t="s">
        <v>687</v>
      </c>
      <c r="F69" s="68" t="s">
        <v>746</v>
      </c>
      <c r="G69" s="94">
        <v>215281397</v>
      </c>
      <c r="H69" s="119">
        <v>43210</v>
      </c>
      <c r="I69" s="94" t="s">
        <v>598</v>
      </c>
      <c r="J69" s="68" t="s">
        <v>747</v>
      </c>
      <c r="K69" s="125" t="s">
        <v>748</v>
      </c>
    </row>
    <row r="70" spans="1:15" hidden="1" x14ac:dyDescent="0.25">
      <c r="A70" s="66">
        <v>59</v>
      </c>
      <c r="B70" s="67">
        <v>59</v>
      </c>
      <c r="C70" s="68" t="s">
        <v>85</v>
      </c>
      <c r="D70" s="91" t="s">
        <v>86</v>
      </c>
      <c r="E70" s="89" t="s">
        <v>706</v>
      </c>
      <c r="F70" s="68" t="s">
        <v>749</v>
      </c>
      <c r="G70" s="94">
        <v>211715955</v>
      </c>
      <c r="H70" s="119">
        <v>38911</v>
      </c>
      <c r="I70" s="94" t="s">
        <v>598</v>
      </c>
      <c r="J70" s="68" t="s">
        <v>625</v>
      </c>
      <c r="K70" s="125" t="s">
        <v>750</v>
      </c>
    </row>
    <row r="71" spans="1:15" hidden="1" x14ac:dyDescent="0.25">
      <c r="A71" s="66">
        <v>60</v>
      </c>
      <c r="B71" s="67">
        <v>60</v>
      </c>
      <c r="C71" s="68" t="s">
        <v>240</v>
      </c>
      <c r="D71" s="91" t="s">
        <v>241</v>
      </c>
      <c r="E71" s="89" t="s">
        <v>706</v>
      </c>
      <c r="F71" s="68" t="s">
        <v>751</v>
      </c>
      <c r="G71" s="94">
        <v>211857874</v>
      </c>
      <c r="H71" s="119">
        <v>43140</v>
      </c>
      <c r="I71" s="94" t="s">
        <v>598</v>
      </c>
      <c r="J71" s="68" t="s">
        <v>625</v>
      </c>
      <c r="K71" s="82" t="s">
        <v>752</v>
      </c>
      <c r="L71" s="245" t="s">
        <v>1499</v>
      </c>
      <c r="M71" s="245">
        <v>211857723</v>
      </c>
      <c r="N71" s="246">
        <v>38880</v>
      </c>
      <c r="O71" s="245" t="s">
        <v>1308</v>
      </c>
    </row>
    <row r="72" spans="1:15" ht="37.5" hidden="1" x14ac:dyDescent="0.25">
      <c r="A72" s="66">
        <v>61</v>
      </c>
      <c r="B72" s="67">
        <v>61</v>
      </c>
      <c r="C72" s="68" t="s">
        <v>51</v>
      </c>
      <c r="D72" s="91" t="s">
        <v>54</v>
      </c>
      <c r="E72" s="90" t="s">
        <v>753</v>
      </c>
      <c r="F72" s="68" t="s">
        <v>754</v>
      </c>
      <c r="G72" s="94">
        <v>210004190</v>
      </c>
      <c r="H72" s="119">
        <v>42984</v>
      </c>
      <c r="I72" s="94" t="s">
        <v>598</v>
      </c>
      <c r="J72" s="68" t="s">
        <v>635</v>
      </c>
      <c r="K72" s="125"/>
    </row>
    <row r="73" spans="1:15" ht="37.5" hidden="1" x14ac:dyDescent="0.25">
      <c r="A73" s="66">
        <v>62</v>
      </c>
      <c r="B73" s="67">
        <v>62</v>
      </c>
      <c r="C73" s="68" t="s">
        <v>87</v>
      </c>
      <c r="D73" s="91" t="s">
        <v>88</v>
      </c>
      <c r="E73" s="90" t="s">
        <v>729</v>
      </c>
      <c r="F73" s="68" t="s">
        <v>755</v>
      </c>
      <c r="G73" s="94">
        <v>211753221</v>
      </c>
      <c r="H73" s="119">
        <v>39626</v>
      </c>
      <c r="I73" s="94" t="s">
        <v>598</v>
      </c>
      <c r="J73" s="68" t="s">
        <v>8</v>
      </c>
      <c r="K73" s="82" t="s">
        <v>756</v>
      </c>
    </row>
    <row r="74" spans="1:15" hidden="1" x14ac:dyDescent="0.25">
      <c r="A74" s="66">
        <v>63</v>
      </c>
      <c r="B74" s="67">
        <v>63</v>
      </c>
      <c r="C74" s="68" t="s">
        <v>172</v>
      </c>
      <c r="D74" s="91" t="s">
        <v>173</v>
      </c>
      <c r="E74" s="93" t="s">
        <v>651</v>
      </c>
      <c r="F74" s="105" t="s">
        <v>757</v>
      </c>
      <c r="G74" s="112">
        <v>211878135</v>
      </c>
      <c r="H74" s="119">
        <v>42902</v>
      </c>
      <c r="I74" s="94" t="s">
        <v>598</v>
      </c>
      <c r="J74" s="68" t="s">
        <v>606</v>
      </c>
      <c r="K74" s="82" t="s">
        <v>607</v>
      </c>
      <c r="L74" s="245" t="s">
        <v>1330</v>
      </c>
      <c r="M74" s="245">
        <v>215193943</v>
      </c>
      <c r="N74" s="246">
        <v>39294</v>
      </c>
      <c r="O74" s="245" t="s">
        <v>1308</v>
      </c>
    </row>
    <row r="75" spans="1:15" hidden="1" x14ac:dyDescent="0.25">
      <c r="A75" s="66">
        <v>64</v>
      </c>
      <c r="B75" s="67">
        <v>64</v>
      </c>
      <c r="C75" s="68" t="s">
        <v>163</v>
      </c>
      <c r="D75" s="91" t="s">
        <v>164</v>
      </c>
      <c r="E75" s="90" t="s">
        <v>694</v>
      </c>
      <c r="F75" s="68" t="s">
        <v>758</v>
      </c>
      <c r="G75" s="94">
        <v>211621409</v>
      </c>
      <c r="H75" s="119">
        <v>41368</v>
      </c>
      <c r="I75" s="94" t="s">
        <v>598</v>
      </c>
      <c r="J75" s="68" t="s">
        <v>603</v>
      </c>
      <c r="K75" s="125" t="s">
        <v>759</v>
      </c>
      <c r="L75" s="245" t="s">
        <v>1326</v>
      </c>
      <c r="M75" s="245">
        <v>211637197</v>
      </c>
      <c r="N75" s="246">
        <v>40290</v>
      </c>
      <c r="O75" s="245" t="s">
        <v>1308</v>
      </c>
    </row>
    <row r="76" spans="1:15" ht="37.5" hidden="1" x14ac:dyDescent="0.25">
      <c r="A76" s="66">
        <v>65</v>
      </c>
      <c r="B76" s="67">
        <v>65</v>
      </c>
      <c r="C76" s="68" t="s">
        <v>479</v>
      </c>
      <c r="D76" s="91" t="s">
        <v>372</v>
      </c>
      <c r="E76" s="90" t="s">
        <v>612</v>
      </c>
      <c r="F76" s="68" t="s">
        <v>760</v>
      </c>
      <c r="G76" s="94">
        <v>211836217</v>
      </c>
      <c r="H76" s="119">
        <v>39891</v>
      </c>
      <c r="I76" s="94" t="s">
        <v>598</v>
      </c>
      <c r="J76" s="68" t="s">
        <v>603</v>
      </c>
      <c r="K76" s="82" t="s">
        <v>759</v>
      </c>
    </row>
    <row r="77" spans="1:15" ht="37.5" hidden="1" x14ac:dyDescent="0.25">
      <c r="A77" s="66">
        <v>66</v>
      </c>
      <c r="B77" s="67">
        <v>66</v>
      </c>
      <c r="C77" s="68" t="s">
        <v>174</v>
      </c>
      <c r="D77" s="91" t="s">
        <v>175</v>
      </c>
      <c r="E77" s="90" t="s">
        <v>706</v>
      </c>
      <c r="F77" s="68" t="s">
        <v>761</v>
      </c>
      <c r="G77" s="94">
        <v>211783484</v>
      </c>
      <c r="H77" s="119">
        <v>43143</v>
      </c>
      <c r="I77" s="94" t="s">
        <v>598</v>
      </c>
      <c r="J77" s="68" t="s">
        <v>616</v>
      </c>
      <c r="K77" s="82" t="s">
        <v>671</v>
      </c>
      <c r="L77" s="245" t="s">
        <v>1311</v>
      </c>
      <c r="M77" s="245">
        <v>211859491</v>
      </c>
      <c r="N77" s="246">
        <v>41384</v>
      </c>
      <c r="O77" s="245" t="s">
        <v>1308</v>
      </c>
    </row>
    <row r="78" spans="1:15" hidden="1" x14ac:dyDescent="0.25">
      <c r="A78" s="66">
        <v>67</v>
      </c>
      <c r="B78" s="67">
        <v>67</v>
      </c>
      <c r="C78" s="68" t="s">
        <v>429</v>
      </c>
      <c r="D78" s="91" t="s">
        <v>50</v>
      </c>
      <c r="E78" s="90" t="s">
        <v>649</v>
      </c>
      <c r="F78" s="68" t="s">
        <v>762</v>
      </c>
      <c r="G78" s="94">
        <v>215241954</v>
      </c>
      <c r="H78" s="119">
        <v>42091</v>
      </c>
      <c r="I78" s="94" t="s">
        <v>598</v>
      </c>
      <c r="J78" s="68" t="s">
        <v>693</v>
      </c>
      <c r="K78" s="82" t="s">
        <v>763</v>
      </c>
    </row>
    <row r="79" spans="1:15" ht="37.5" hidden="1" x14ac:dyDescent="0.25">
      <c r="A79" s="66">
        <v>68</v>
      </c>
      <c r="B79" s="67">
        <v>68</v>
      </c>
      <c r="C79" s="68" t="s">
        <v>321</v>
      </c>
      <c r="D79" s="91" t="s">
        <v>322</v>
      </c>
      <c r="E79" s="90" t="s">
        <v>612</v>
      </c>
      <c r="F79" s="68" t="s">
        <v>764</v>
      </c>
      <c r="G79" s="94">
        <v>211735411</v>
      </c>
      <c r="H79" s="119">
        <v>41681</v>
      </c>
      <c r="I79" s="94" t="s">
        <v>598</v>
      </c>
      <c r="J79" s="68" t="s">
        <v>642</v>
      </c>
      <c r="K79" s="82" t="s">
        <v>765</v>
      </c>
    </row>
    <row r="80" spans="1:15" ht="37.5" hidden="1" x14ac:dyDescent="0.25">
      <c r="A80" s="66">
        <v>69</v>
      </c>
      <c r="B80" s="67">
        <v>69</v>
      </c>
      <c r="C80" s="68" t="s">
        <v>55</v>
      </c>
      <c r="D80" s="91" t="s">
        <v>56</v>
      </c>
      <c r="E80" s="90" t="s">
        <v>766</v>
      </c>
      <c r="F80" s="68" t="s">
        <v>767</v>
      </c>
      <c r="G80" s="94">
        <v>210088662</v>
      </c>
      <c r="H80" s="119">
        <v>41610</v>
      </c>
      <c r="I80" s="94" t="s">
        <v>598</v>
      </c>
      <c r="J80" s="68" t="s">
        <v>9</v>
      </c>
      <c r="K80" s="82"/>
    </row>
    <row r="81" spans="1:15" ht="37.5" hidden="1" x14ac:dyDescent="0.25">
      <c r="A81" s="66">
        <v>70</v>
      </c>
      <c r="B81" s="67">
        <v>70</v>
      </c>
      <c r="C81" s="68" t="s">
        <v>430</v>
      </c>
      <c r="D81" s="91" t="s">
        <v>92</v>
      </c>
      <c r="E81" s="90" t="s">
        <v>649</v>
      </c>
      <c r="F81" s="68" t="s">
        <v>768</v>
      </c>
      <c r="G81" s="94">
        <v>215199180</v>
      </c>
      <c r="H81" s="119">
        <v>41495</v>
      </c>
      <c r="I81" s="94" t="s">
        <v>598</v>
      </c>
      <c r="J81" s="68" t="s">
        <v>642</v>
      </c>
      <c r="K81" s="125" t="s">
        <v>769</v>
      </c>
    </row>
    <row r="82" spans="1:15" ht="37.5" hidden="1" x14ac:dyDescent="0.25">
      <c r="A82" s="66">
        <v>71</v>
      </c>
      <c r="B82" s="67">
        <v>71</v>
      </c>
      <c r="C82" s="68" t="s">
        <v>51</v>
      </c>
      <c r="D82" s="91" t="s">
        <v>125</v>
      </c>
      <c r="E82" s="94">
        <v>1986</v>
      </c>
      <c r="F82" s="68" t="s">
        <v>770</v>
      </c>
      <c r="G82" s="94">
        <v>211898098</v>
      </c>
      <c r="H82" s="119">
        <v>42745</v>
      </c>
      <c r="I82" s="94" t="s">
        <v>598</v>
      </c>
      <c r="J82" s="68" t="s">
        <v>625</v>
      </c>
      <c r="K82" s="125" t="s">
        <v>771</v>
      </c>
    </row>
    <row r="83" spans="1:15" ht="37.5" hidden="1" x14ac:dyDescent="0.25">
      <c r="A83" s="66">
        <v>72</v>
      </c>
      <c r="B83" s="67">
        <v>72</v>
      </c>
      <c r="C83" s="68" t="s">
        <v>431</v>
      </c>
      <c r="D83" s="91" t="s">
        <v>183</v>
      </c>
      <c r="E83" s="94">
        <v>1987</v>
      </c>
      <c r="F83" s="68" t="s">
        <v>772</v>
      </c>
      <c r="G83" s="94">
        <v>215053759</v>
      </c>
      <c r="H83" s="119">
        <v>43567</v>
      </c>
      <c r="I83" s="94" t="s">
        <v>598</v>
      </c>
      <c r="J83" s="68" t="s">
        <v>8</v>
      </c>
      <c r="K83" s="277" t="s">
        <v>773</v>
      </c>
    </row>
    <row r="84" spans="1:15" hidden="1" x14ac:dyDescent="0.25">
      <c r="A84" s="66">
        <v>73</v>
      </c>
      <c r="B84" s="67">
        <v>73</v>
      </c>
      <c r="C84" s="68" t="s">
        <v>323</v>
      </c>
      <c r="D84" s="91" t="s">
        <v>324</v>
      </c>
      <c r="E84" s="94">
        <v>1984</v>
      </c>
      <c r="F84" s="68" t="s">
        <v>774</v>
      </c>
      <c r="G84" s="94">
        <v>211832063</v>
      </c>
      <c r="H84" s="119">
        <v>43183</v>
      </c>
      <c r="I84" s="94" t="s">
        <v>598</v>
      </c>
      <c r="J84" s="68" t="s">
        <v>8</v>
      </c>
      <c r="K84" s="82" t="s">
        <v>775</v>
      </c>
    </row>
    <row r="85" spans="1:15" hidden="1" x14ac:dyDescent="0.25">
      <c r="A85" s="66">
        <v>74</v>
      </c>
      <c r="B85" s="67">
        <v>74</v>
      </c>
      <c r="C85" s="68" t="s">
        <v>89</v>
      </c>
      <c r="D85" s="91" t="s">
        <v>90</v>
      </c>
      <c r="E85" s="90" t="s">
        <v>776</v>
      </c>
      <c r="F85" s="68" t="s">
        <v>761</v>
      </c>
      <c r="G85" s="94">
        <v>211626393</v>
      </c>
      <c r="H85" s="119">
        <v>40548</v>
      </c>
      <c r="I85" s="94" t="s">
        <v>598</v>
      </c>
      <c r="J85" s="68" t="s">
        <v>642</v>
      </c>
      <c r="K85" s="125" t="s">
        <v>777</v>
      </c>
    </row>
    <row r="86" spans="1:15" ht="37.5" hidden="1" x14ac:dyDescent="0.25">
      <c r="A86" s="66">
        <v>75</v>
      </c>
      <c r="B86" s="67">
        <v>75</v>
      </c>
      <c r="C86" s="68" t="s">
        <v>89</v>
      </c>
      <c r="D86" s="91" t="s">
        <v>432</v>
      </c>
      <c r="E86" s="90" t="s">
        <v>622</v>
      </c>
      <c r="F86" s="68" t="s">
        <v>778</v>
      </c>
      <c r="G86" s="94">
        <v>215118640</v>
      </c>
      <c r="H86" s="119">
        <v>38603</v>
      </c>
      <c r="I86" s="94" t="s">
        <v>598</v>
      </c>
      <c r="J86" s="68" t="s">
        <v>629</v>
      </c>
      <c r="K86" s="125" t="s">
        <v>779</v>
      </c>
    </row>
    <row r="87" spans="1:15" ht="37.5" hidden="1" x14ac:dyDescent="0.25">
      <c r="A87" s="66">
        <v>76</v>
      </c>
      <c r="B87" s="67">
        <v>76</v>
      </c>
      <c r="C87" s="68" t="s">
        <v>245</v>
      </c>
      <c r="D87" s="91" t="s">
        <v>325</v>
      </c>
      <c r="E87" s="90" t="s">
        <v>780</v>
      </c>
      <c r="F87" s="68" t="s">
        <v>781</v>
      </c>
      <c r="G87" s="94">
        <v>211665229</v>
      </c>
      <c r="H87" s="119">
        <v>40499</v>
      </c>
      <c r="I87" s="94" t="s">
        <v>598</v>
      </c>
      <c r="J87" s="68" t="s">
        <v>635</v>
      </c>
      <c r="K87" s="125"/>
    </row>
    <row r="88" spans="1:15" ht="37.5" hidden="1" x14ac:dyDescent="0.25">
      <c r="A88" s="66">
        <v>77</v>
      </c>
      <c r="B88" s="67">
        <v>77</v>
      </c>
      <c r="C88" s="68" t="s">
        <v>433</v>
      </c>
      <c r="D88" s="91" t="s">
        <v>164</v>
      </c>
      <c r="E88" s="89" t="s">
        <v>696</v>
      </c>
      <c r="F88" s="103" t="s">
        <v>782</v>
      </c>
      <c r="G88" s="94">
        <v>215054960</v>
      </c>
      <c r="H88" s="119">
        <v>39289</v>
      </c>
      <c r="I88" s="94" t="s">
        <v>598</v>
      </c>
      <c r="J88" s="68" t="s">
        <v>8</v>
      </c>
      <c r="K88" s="125" t="s">
        <v>783</v>
      </c>
    </row>
    <row r="89" spans="1:15" ht="37.5" hidden="1" x14ac:dyDescent="0.25">
      <c r="A89" s="66">
        <v>78</v>
      </c>
      <c r="B89" s="67">
        <v>78</v>
      </c>
      <c r="C89" s="68" t="s">
        <v>176</v>
      </c>
      <c r="D89" s="91" t="s">
        <v>129</v>
      </c>
      <c r="E89" s="90" t="s">
        <v>651</v>
      </c>
      <c r="F89" s="68" t="s">
        <v>784</v>
      </c>
      <c r="G89" s="94">
        <v>215091621</v>
      </c>
      <c r="H89" s="119">
        <v>42594</v>
      </c>
      <c r="I89" s="94" t="s">
        <v>598</v>
      </c>
      <c r="J89" s="68" t="s">
        <v>686</v>
      </c>
      <c r="K89" s="125" t="s">
        <v>785</v>
      </c>
      <c r="L89" s="245" t="s">
        <v>1348</v>
      </c>
      <c r="M89" s="245">
        <v>211787595</v>
      </c>
      <c r="N89" s="246">
        <v>43336</v>
      </c>
      <c r="O89" s="245" t="s">
        <v>1308</v>
      </c>
    </row>
    <row r="90" spans="1:15" ht="37.5" hidden="1" x14ac:dyDescent="0.25">
      <c r="A90" s="66">
        <v>79</v>
      </c>
      <c r="B90" s="67">
        <v>79</v>
      </c>
      <c r="C90" s="68" t="s">
        <v>326</v>
      </c>
      <c r="D90" s="91" t="s">
        <v>261</v>
      </c>
      <c r="E90" s="89" t="s">
        <v>601</v>
      </c>
      <c r="F90" s="68" t="s">
        <v>786</v>
      </c>
      <c r="G90" s="94">
        <v>215135853</v>
      </c>
      <c r="H90" s="119">
        <v>41664</v>
      </c>
      <c r="I90" s="94" t="s">
        <v>598</v>
      </c>
      <c r="J90" s="68" t="s">
        <v>787</v>
      </c>
      <c r="K90" s="125" t="s">
        <v>788</v>
      </c>
    </row>
    <row r="91" spans="1:15" ht="37.5" hidden="1" x14ac:dyDescent="0.25">
      <c r="A91" s="66">
        <v>80</v>
      </c>
      <c r="B91" s="67">
        <v>80</v>
      </c>
      <c r="C91" s="68" t="s">
        <v>78</v>
      </c>
      <c r="D91" s="91" t="s">
        <v>327</v>
      </c>
      <c r="E91" s="89" t="s">
        <v>596</v>
      </c>
      <c r="F91" s="68" t="s">
        <v>789</v>
      </c>
      <c r="G91" s="94">
        <v>211889829</v>
      </c>
      <c r="H91" s="119">
        <v>42685</v>
      </c>
      <c r="I91" s="94" t="s">
        <v>598</v>
      </c>
      <c r="J91" s="68" t="s">
        <v>686</v>
      </c>
      <c r="K91" s="125" t="s">
        <v>653</v>
      </c>
      <c r="L91" s="245" t="s">
        <v>1355</v>
      </c>
      <c r="M91" s="245">
        <v>221156794</v>
      </c>
      <c r="N91" s="246">
        <v>42793</v>
      </c>
      <c r="O91" s="245" t="s">
        <v>1356</v>
      </c>
    </row>
    <row r="92" spans="1:15" ht="37.5" hidden="1" x14ac:dyDescent="0.25">
      <c r="A92" s="66">
        <v>81</v>
      </c>
      <c r="B92" s="67">
        <v>81</v>
      </c>
      <c r="C92" s="68" t="s">
        <v>57</v>
      </c>
      <c r="D92" s="91" t="s">
        <v>58</v>
      </c>
      <c r="E92" s="89" t="s">
        <v>790</v>
      </c>
      <c r="F92" s="68" t="s">
        <v>791</v>
      </c>
      <c r="G92" s="94">
        <v>210505802</v>
      </c>
      <c r="H92" s="119">
        <v>40609</v>
      </c>
      <c r="I92" s="94" t="s">
        <v>598</v>
      </c>
      <c r="J92" s="68" t="s">
        <v>635</v>
      </c>
      <c r="K92" s="125"/>
    </row>
    <row r="93" spans="1:15" hidden="1" x14ac:dyDescent="0.25">
      <c r="A93" s="66">
        <v>82</v>
      </c>
      <c r="B93" s="67">
        <v>82</v>
      </c>
      <c r="C93" s="68" t="s">
        <v>87</v>
      </c>
      <c r="D93" s="91" t="s">
        <v>246</v>
      </c>
      <c r="E93" s="90" t="s">
        <v>674</v>
      </c>
      <c r="F93" s="68" t="s">
        <v>792</v>
      </c>
      <c r="G93" s="94">
        <v>241319111</v>
      </c>
      <c r="H93" s="119">
        <v>39828</v>
      </c>
      <c r="I93" s="94" t="s">
        <v>793</v>
      </c>
      <c r="J93" s="68" t="s">
        <v>686</v>
      </c>
      <c r="K93" s="82" t="s">
        <v>600</v>
      </c>
    </row>
    <row r="94" spans="1:15" ht="37.5" hidden="1" x14ac:dyDescent="0.25">
      <c r="A94" s="66">
        <v>83</v>
      </c>
      <c r="B94" s="67">
        <v>83</v>
      </c>
      <c r="C94" s="68" t="s">
        <v>71</v>
      </c>
      <c r="D94" s="91" t="s">
        <v>177</v>
      </c>
      <c r="E94" s="89" t="s">
        <v>684</v>
      </c>
      <c r="F94" s="68" t="s">
        <v>794</v>
      </c>
      <c r="G94" s="94">
        <v>211896819</v>
      </c>
      <c r="H94" s="119">
        <v>39965</v>
      </c>
      <c r="I94" s="94" t="s">
        <v>598</v>
      </c>
      <c r="J94" s="68" t="s">
        <v>8</v>
      </c>
      <c r="K94" s="125" t="s">
        <v>795</v>
      </c>
      <c r="L94" s="245" t="s">
        <v>1349</v>
      </c>
      <c r="M94" s="245">
        <v>211689694</v>
      </c>
      <c r="N94" s="246">
        <v>41830</v>
      </c>
      <c r="O94" s="245" t="s">
        <v>1308</v>
      </c>
    </row>
    <row r="95" spans="1:15" ht="37.5" hidden="1" x14ac:dyDescent="0.25">
      <c r="A95" s="66">
        <v>84</v>
      </c>
      <c r="B95" s="67">
        <v>84</v>
      </c>
      <c r="C95" s="68" t="s">
        <v>91</v>
      </c>
      <c r="D95" s="91" t="s">
        <v>92</v>
      </c>
      <c r="E95" s="94">
        <v>1970</v>
      </c>
      <c r="F95" s="68" t="s">
        <v>796</v>
      </c>
      <c r="G95" s="94">
        <v>211186812</v>
      </c>
      <c r="H95" s="119">
        <v>43136</v>
      </c>
      <c r="I95" s="94" t="s">
        <v>598</v>
      </c>
      <c r="J95" s="68" t="s">
        <v>8</v>
      </c>
      <c r="K95" s="125" t="s">
        <v>797</v>
      </c>
    </row>
    <row r="96" spans="1:15" ht="37.5" hidden="1" x14ac:dyDescent="0.25">
      <c r="A96" s="66">
        <v>85</v>
      </c>
      <c r="B96" s="67">
        <v>85</v>
      </c>
      <c r="C96" s="74" t="s">
        <v>116</v>
      </c>
      <c r="D96" s="91" t="s">
        <v>434</v>
      </c>
      <c r="E96" s="89" t="s">
        <v>706</v>
      </c>
      <c r="F96" s="68" t="s">
        <v>798</v>
      </c>
      <c r="G96" s="94">
        <v>215340645</v>
      </c>
      <c r="H96" s="119">
        <v>42130</v>
      </c>
      <c r="I96" s="94" t="s">
        <v>598</v>
      </c>
      <c r="J96" s="105" t="s">
        <v>625</v>
      </c>
      <c r="K96" s="125" t="s">
        <v>799</v>
      </c>
    </row>
    <row r="97" spans="1:15" ht="37.5" hidden="1" x14ac:dyDescent="0.25">
      <c r="A97" s="66">
        <v>86</v>
      </c>
      <c r="B97" s="67">
        <v>86</v>
      </c>
      <c r="C97" s="68" t="s">
        <v>178</v>
      </c>
      <c r="D97" s="91" t="s">
        <v>179</v>
      </c>
      <c r="E97" s="90" t="s">
        <v>596</v>
      </c>
      <c r="F97" s="68" t="s">
        <v>800</v>
      </c>
      <c r="G97" s="94">
        <v>215623757</v>
      </c>
      <c r="H97" s="119">
        <v>43484</v>
      </c>
      <c r="I97" s="94" t="s">
        <v>598</v>
      </c>
      <c r="J97" s="68" t="s">
        <v>801</v>
      </c>
      <c r="K97" s="125" t="s">
        <v>802</v>
      </c>
      <c r="L97" s="245" t="s">
        <v>1344</v>
      </c>
      <c r="M97" s="245">
        <v>215145457</v>
      </c>
      <c r="N97" s="246">
        <v>38843</v>
      </c>
      <c r="O97" s="245" t="s">
        <v>1308</v>
      </c>
    </row>
    <row r="98" spans="1:15" ht="37.5" hidden="1" x14ac:dyDescent="0.25">
      <c r="A98" s="66">
        <v>87</v>
      </c>
      <c r="B98" s="67">
        <v>87</v>
      </c>
      <c r="C98" s="68" t="s">
        <v>493</v>
      </c>
      <c r="D98" s="91" t="s">
        <v>187</v>
      </c>
      <c r="E98" s="90" t="s">
        <v>651</v>
      </c>
      <c r="F98" s="68" t="s">
        <v>803</v>
      </c>
      <c r="G98" s="94">
        <v>215118437</v>
      </c>
      <c r="H98" s="119">
        <v>40309</v>
      </c>
      <c r="I98" s="94" t="s">
        <v>598</v>
      </c>
      <c r="J98" s="68" t="s">
        <v>625</v>
      </c>
      <c r="K98" s="232" t="s">
        <v>773</v>
      </c>
    </row>
    <row r="99" spans="1:15" hidden="1" x14ac:dyDescent="0.25">
      <c r="A99" s="66">
        <v>88</v>
      </c>
      <c r="B99" s="67">
        <v>88</v>
      </c>
      <c r="C99" s="68" t="s">
        <v>242</v>
      </c>
      <c r="D99" s="91" t="s">
        <v>179</v>
      </c>
      <c r="E99" s="89" t="s">
        <v>601</v>
      </c>
      <c r="F99" s="68" t="s">
        <v>757</v>
      </c>
      <c r="G99" s="94">
        <v>215093693</v>
      </c>
      <c r="H99" s="119">
        <v>43112</v>
      </c>
      <c r="I99" s="94" t="s">
        <v>598</v>
      </c>
      <c r="J99" s="68" t="s">
        <v>606</v>
      </c>
      <c r="K99" s="125" t="s">
        <v>607</v>
      </c>
      <c r="L99" s="245" t="s">
        <v>1368</v>
      </c>
      <c r="M99" s="245">
        <v>215221278</v>
      </c>
      <c r="N99" s="246">
        <v>39302</v>
      </c>
      <c r="O99" s="245" t="s">
        <v>1308</v>
      </c>
    </row>
    <row r="100" spans="1:15" hidden="1" x14ac:dyDescent="0.25">
      <c r="A100" s="66">
        <v>89</v>
      </c>
      <c r="B100" s="67">
        <v>89</v>
      </c>
      <c r="C100" s="68" t="s">
        <v>494</v>
      </c>
      <c r="D100" s="91" t="s">
        <v>495</v>
      </c>
      <c r="E100" s="89" t="s">
        <v>596</v>
      </c>
      <c r="F100" s="68" t="s">
        <v>739</v>
      </c>
      <c r="G100" s="94">
        <v>211879996</v>
      </c>
      <c r="H100" s="119">
        <v>43210</v>
      </c>
      <c r="I100" s="94" t="s">
        <v>598</v>
      </c>
      <c r="J100" s="68" t="s">
        <v>804</v>
      </c>
      <c r="K100" s="82" t="s">
        <v>805</v>
      </c>
    </row>
    <row r="101" spans="1:15" hidden="1" x14ac:dyDescent="0.25">
      <c r="A101" s="66">
        <v>90</v>
      </c>
      <c r="B101" s="67">
        <v>90</v>
      </c>
      <c r="C101" s="68" t="s">
        <v>180</v>
      </c>
      <c r="D101" s="91" t="s">
        <v>181</v>
      </c>
      <c r="E101" s="94">
        <v>1985</v>
      </c>
      <c r="F101" s="68" t="s">
        <v>806</v>
      </c>
      <c r="G101" s="94">
        <v>215012677</v>
      </c>
      <c r="H101" s="119">
        <v>41288</v>
      </c>
      <c r="I101" s="94" t="s">
        <v>598</v>
      </c>
      <c r="J101" s="68" t="s">
        <v>625</v>
      </c>
      <c r="K101" s="82" t="s">
        <v>807</v>
      </c>
    </row>
    <row r="102" spans="1:15" ht="37.5" hidden="1" x14ac:dyDescent="0.25">
      <c r="A102" s="66">
        <v>91</v>
      </c>
      <c r="B102" s="67">
        <v>91</v>
      </c>
      <c r="C102" s="74" t="s">
        <v>182</v>
      </c>
      <c r="D102" s="91" t="s">
        <v>183</v>
      </c>
      <c r="E102" s="90" t="s">
        <v>651</v>
      </c>
      <c r="F102" s="68" t="s">
        <v>808</v>
      </c>
      <c r="G102" s="94">
        <v>215137428</v>
      </c>
      <c r="H102" s="119">
        <v>39681</v>
      </c>
      <c r="I102" s="94" t="s">
        <v>598</v>
      </c>
      <c r="J102" s="68" t="s">
        <v>629</v>
      </c>
      <c r="K102" s="125" t="s">
        <v>809</v>
      </c>
      <c r="L102" s="245" t="s">
        <v>1331</v>
      </c>
      <c r="M102" s="245">
        <v>215179219</v>
      </c>
      <c r="N102" s="246">
        <v>39002</v>
      </c>
      <c r="O102" s="245" t="s">
        <v>1308</v>
      </c>
    </row>
    <row r="103" spans="1:15" x14ac:dyDescent="0.25">
      <c r="A103" s="66">
        <v>92</v>
      </c>
      <c r="B103" s="67">
        <v>92</v>
      </c>
      <c r="C103" s="68" t="s">
        <v>184</v>
      </c>
      <c r="D103" s="91" t="s">
        <v>185</v>
      </c>
      <c r="E103" s="89" t="s">
        <v>684</v>
      </c>
      <c r="F103" s="68" t="s">
        <v>810</v>
      </c>
      <c r="G103" s="94">
        <v>211832855</v>
      </c>
      <c r="H103" s="119">
        <v>43075</v>
      </c>
      <c r="I103" s="94" t="s">
        <v>598</v>
      </c>
      <c r="J103" s="68" t="s">
        <v>625</v>
      </c>
      <c r="K103" s="125" t="s">
        <v>811</v>
      </c>
    </row>
    <row r="104" spans="1:15" ht="37.5" hidden="1" x14ac:dyDescent="0.25">
      <c r="A104" s="66">
        <v>93</v>
      </c>
      <c r="B104" s="67">
        <v>93</v>
      </c>
      <c r="C104" s="68" t="s">
        <v>186</v>
      </c>
      <c r="D104" s="91" t="s">
        <v>187</v>
      </c>
      <c r="E104" s="90" t="s">
        <v>684</v>
      </c>
      <c r="F104" s="68" t="s">
        <v>812</v>
      </c>
      <c r="G104" s="94">
        <v>215527643</v>
      </c>
      <c r="H104" s="119">
        <v>42399</v>
      </c>
      <c r="I104" s="94" t="s">
        <v>598</v>
      </c>
      <c r="J104" s="68" t="s">
        <v>8</v>
      </c>
      <c r="K104" s="125" t="s">
        <v>813</v>
      </c>
      <c r="L104" s="245" t="s">
        <v>1338</v>
      </c>
      <c r="M104" s="245">
        <v>212239116</v>
      </c>
      <c r="N104" s="246">
        <v>38923</v>
      </c>
      <c r="O104" s="245" t="s">
        <v>1339</v>
      </c>
    </row>
    <row r="105" spans="1:15" ht="37.5" hidden="1" x14ac:dyDescent="0.25">
      <c r="A105" s="66">
        <v>94</v>
      </c>
      <c r="B105" s="67">
        <v>94</v>
      </c>
      <c r="C105" s="68" t="s">
        <v>435</v>
      </c>
      <c r="D105" s="91" t="s">
        <v>111</v>
      </c>
      <c r="E105" s="90" t="s">
        <v>684</v>
      </c>
      <c r="F105" s="68" t="s">
        <v>814</v>
      </c>
      <c r="G105" s="94">
        <v>211895921</v>
      </c>
      <c r="H105" s="119">
        <v>40001</v>
      </c>
      <c r="I105" s="94" t="s">
        <v>598</v>
      </c>
      <c r="J105" s="68" t="s">
        <v>677</v>
      </c>
      <c r="K105" s="82" t="s">
        <v>815</v>
      </c>
    </row>
    <row r="106" spans="1:15" ht="37.5" hidden="1" x14ac:dyDescent="0.25">
      <c r="A106" s="66">
        <v>95</v>
      </c>
      <c r="B106" s="67">
        <v>95</v>
      </c>
      <c r="C106" s="68" t="s">
        <v>328</v>
      </c>
      <c r="D106" s="91" t="s">
        <v>74</v>
      </c>
      <c r="E106" s="89" t="s">
        <v>622</v>
      </c>
      <c r="F106" s="68" t="s">
        <v>816</v>
      </c>
      <c r="G106" s="94">
        <v>230684081</v>
      </c>
      <c r="H106" s="119">
        <v>41985</v>
      </c>
      <c r="I106" s="94" t="s">
        <v>817</v>
      </c>
      <c r="J106" s="68" t="s">
        <v>6</v>
      </c>
      <c r="K106" s="125" t="s">
        <v>600</v>
      </c>
    </row>
    <row r="107" spans="1:15" ht="37.5" hidden="1" x14ac:dyDescent="0.25">
      <c r="A107" s="66">
        <v>96</v>
      </c>
      <c r="B107" s="67">
        <v>96</v>
      </c>
      <c r="C107" s="68" t="s">
        <v>436</v>
      </c>
      <c r="D107" s="91" t="s">
        <v>132</v>
      </c>
      <c r="E107" s="89" t="s">
        <v>776</v>
      </c>
      <c r="F107" s="68" t="s">
        <v>720</v>
      </c>
      <c r="G107" s="94">
        <v>211689973</v>
      </c>
      <c r="H107" s="119">
        <v>43137</v>
      </c>
      <c r="I107" s="94" t="s">
        <v>598</v>
      </c>
      <c r="J107" s="68" t="s">
        <v>8</v>
      </c>
      <c r="K107" s="125" t="s">
        <v>818</v>
      </c>
    </row>
    <row r="108" spans="1:15" ht="37.5" hidden="1" x14ac:dyDescent="0.25">
      <c r="A108" s="66">
        <v>97</v>
      </c>
      <c r="B108" s="67">
        <v>97</v>
      </c>
      <c r="C108" s="68" t="s">
        <v>238</v>
      </c>
      <c r="D108" s="91" t="s">
        <v>243</v>
      </c>
      <c r="E108" s="90" t="s">
        <v>612</v>
      </c>
      <c r="F108" s="68" t="s">
        <v>819</v>
      </c>
      <c r="G108" s="94">
        <v>211853475</v>
      </c>
      <c r="H108" s="119">
        <v>40182</v>
      </c>
      <c r="I108" s="94" t="s">
        <v>598</v>
      </c>
      <c r="J108" s="68" t="s">
        <v>8</v>
      </c>
      <c r="K108" s="125" t="s">
        <v>820</v>
      </c>
      <c r="L108" s="245" t="s">
        <v>1503</v>
      </c>
      <c r="M108" s="245">
        <v>215084670</v>
      </c>
      <c r="N108" s="245" t="s">
        <v>1504</v>
      </c>
      <c r="O108" s="245" t="s">
        <v>1308</v>
      </c>
    </row>
    <row r="109" spans="1:15" hidden="1" x14ac:dyDescent="0.25">
      <c r="A109" s="66">
        <v>98</v>
      </c>
      <c r="B109" s="67">
        <v>98</v>
      </c>
      <c r="C109" s="68" t="s">
        <v>329</v>
      </c>
      <c r="D109" s="91" t="s">
        <v>330</v>
      </c>
      <c r="E109" s="89" t="s">
        <v>821</v>
      </c>
      <c r="F109" s="68" t="s">
        <v>822</v>
      </c>
      <c r="G109" s="94">
        <v>215274037</v>
      </c>
      <c r="H109" s="119">
        <v>39972</v>
      </c>
      <c r="I109" s="94" t="s">
        <v>598</v>
      </c>
      <c r="J109" s="68" t="s">
        <v>629</v>
      </c>
      <c r="K109" s="125" t="s">
        <v>738</v>
      </c>
    </row>
    <row r="110" spans="1:15" hidden="1" x14ac:dyDescent="0.25">
      <c r="A110" s="66">
        <v>99</v>
      </c>
      <c r="B110" s="67">
        <v>99</v>
      </c>
      <c r="C110" s="74" t="s">
        <v>188</v>
      </c>
      <c r="D110" s="91" t="s">
        <v>189</v>
      </c>
      <c r="E110" s="90" t="s">
        <v>684</v>
      </c>
      <c r="F110" s="68" t="s">
        <v>823</v>
      </c>
      <c r="G110" s="94">
        <v>211853895</v>
      </c>
      <c r="H110" s="119">
        <v>41680</v>
      </c>
      <c r="I110" s="94" t="s">
        <v>598</v>
      </c>
      <c r="J110" s="68" t="s">
        <v>677</v>
      </c>
      <c r="K110" s="125" t="s">
        <v>824</v>
      </c>
      <c r="L110" s="245" t="s">
        <v>1328</v>
      </c>
      <c r="M110" s="245">
        <v>215002657</v>
      </c>
      <c r="N110" s="246">
        <v>43650</v>
      </c>
      <c r="O110" s="245" t="s">
        <v>1308</v>
      </c>
    </row>
    <row r="111" spans="1:15" ht="37.5" hidden="1" x14ac:dyDescent="0.25">
      <c r="A111" s="66">
        <v>100</v>
      </c>
      <c r="B111" s="67">
        <v>100</v>
      </c>
      <c r="C111" s="68" t="s">
        <v>496</v>
      </c>
      <c r="D111" s="91" t="s">
        <v>497</v>
      </c>
      <c r="E111" s="89" t="s">
        <v>596</v>
      </c>
      <c r="F111" s="68" t="s">
        <v>825</v>
      </c>
      <c r="G111" s="94">
        <v>215085068</v>
      </c>
      <c r="H111" s="119">
        <v>41486</v>
      </c>
      <c r="I111" s="94" t="s">
        <v>598</v>
      </c>
      <c r="J111" s="68" t="s">
        <v>8</v>
      </c>
      <c r="K111" s="68" t="s">
        <v>826</v>
      </c>
    </row>
    <row r="112" spans="1:15" ht="37.5" hidden="1" x14ac:dyDescent="0.25">
      <c r="A112" s="66">
        <v>101</v>
      </c>
      <c r="B112" s="67">
        <v>101</v>
      </c>
      <c r="C112" s="68" t="s">
        <v>78</v>
      </c>
      <c r="D112" s="91" t="s">
        <v>244</v>
      </c>
      <c r="E112" s="89" t="s">
        <v>665</v>
      </c>
      <c r="F112" s="103" t="s">
        <v>827</v>
      </c>
      <c r="G112" s="94">
        <v>211586740</v>
      </c>
      <c r="H112" s="119">
        <v>43536</v>
      </c>
      <c r="I112" s="94" t="s">
        <v>598</v>
      </c>
      <c r="J112" s="68" t="s">
        <v>828</v>
      </c>
      <c r="K112" s="125" t="s">
        <v>829</v>
      </c>
      <c r="L112" s="245" t="s">
        <v>1488</v>
      </c>
      <c r="M112" s="245">
        <v>211697526</v>
      </c>
      <c r="N112" s="246">
        <v>42829</v>
      </c>
      <c r="O112" s="245" t="s">
        <v>1308</v>
      </c>
    </row>
    <row r="113" spans="1:15" hidden="1" x14ac:dyDescent="0.25">
      <c r="A113" s="66">
        <v>102</v>
      </c>
      <c r="B113" s="67">
        <v>102</v>
      </c>
      <c r="C113" s="68" t="s">
        <v>73</v>
      </c>
      <c r="D113" s="91" t="s">
        <v>165</v>
      </c>
      <c r="E113" s="90" t="s">
        <v>687</v>
      </c>
      <c r="F113" s="68" t="s">
        <v>830</v>
      </c>
      <c r="G113" s="94">
        <v>215228620</v>
      </c>
      <c r="H113" s="119">
        <v>39213</v>
      </c>
      <c r="I113" s="94" t="s">
        <v>598</v>
      </c>
      <c r="J113" s="68" t="s">
        <v>629</v>
      </c>
      <c r="K113" s="125" t="s">
        <v>738</v>
      </c>
    </row>
    <row r="114" spans="1:15" ht="37.5" hidden="1" x14ac:dyDescent="0.25">
      <c r="A114" s="66">
        <v>103</v>
      </c>
      <c r="B114" s="67">
        <v>103</v>
      </c>
      <c r="C114" s="74" t="s">
        <v>498</v>
      </c>
      <c r="D114" s="91" t="s">
        <v>499</v>
      </c>
      <c r="E114" s="90" t="s">
        <v>687</v>
      </c>
      <c r="F114" s="68" t="s">
        <v>831</v>
      </c>
      <c r="G114" s="94">
        <v>215273078</v>
      </c>
      <c r="H114" s="119">
        <v>42961</v>
      </c>
      <c r="I114" s="94" t="s">
        <v>598</v>
      </c>
      <c r="J114" s="68" t="s">
        <v>629</v>
      </c>
      <c r="K114" s="125" t="s">
        <v>738</v>
      </c>
    </row>
    <row r="115" spans="1:15" ht="37.5" hidden="1" x14ac:dyDescent="0.25">
      <c r="A115" s="66">
        <v>104</v>
      </c>
      <c r="B115" s="67">
        <v>104</v>
      </c>
      <c r="C115" s="74" t="s">
        <v>422</v>
      </c>
      <c r="D115" s="91" t="s">
        <v>319</v>
      </c>
      <c r="E115" s="94">
        <v>1978</v>
      </c>
      <c r="F115" s="68" t="s">
        <v>832</v>
      </c>
      <c r="G115" s="95" t="s">
        <v>833</v>
      </c>
      <c r="H115" s="119">
        <v>41051</v>
      </c>
      <c r="I115" s="94" t="s">
        <v>834</v>
      </c>
      <c r="J115" s="68" t="s">
        <v>603</v>
      </c>
      <c r="K115" s="68" t="s">
        <v>835</v>
      </c>
    </row>
    <row r="116" spans="1:15" ht="37.5" hidden="1" x14ac:dyDescent="0.25">
      <c r="A116" s="66">
        <v>105</v>
      </c>
      <c r="B116" s="67">
        <v>105</v>
      </c>
      <c r="C116" s="68" t="s">
        <v>500</v>
      </c>
      <c r="D116" s="91" t="s">
        <v>372</v>
      </c>
      <c r="E116" s="90" t="s">
        <v>821</v>
      </c>
      <c r="F116" s="68" t="s">
        <v>836</v>
      </c>
      <c r="G116" s="94">
        <v>215295966</v>
      </c>
      <c r="H116" s="119">
        <v>43528</v>
      </c>
      <c r="I116" s="94" t="s">
        <v>624</v>
      </c>
      <c r="J116" s="68" t="s">
        <v>6</v>
      </c>
      <c r="K116" s="125" t="s">
        <v>653</v>
      </c>
    </row>
    <row r="117" spans="1:15" ht="37.5" hidden="1" x14ac:dyDescent="0.25">
      <c r="A117" s="66">
        <v>106</v>
      </c>
      <c r="B117" s="67">
        <v>106</v>
      </c>
      <c r="C117" s="68" t="s">
        <v>546</v>
      </c>
      <c r="D117" s="91" t="s">
        <v>241</v>
      </c>
      <c r="E117" s="89" t="s">
        <v>640</v>
      </c>
      <c r="F117" s="68" t="s">
        <v>837</v>
      </c>
      <c r="G117" s="95">
        <v>211706792</v>
      </c>
      <c r="H117" s="119">
        <v>42537</v>
      </c>
      <c r="I117" s="94" t="s">
        <v>598</v>
      </c>
      <c r="J117" s="105" t="s">
        <v>625</v>
      </c>
      <c r="K117" s="68" t="s">
        <v>838</v>
      </c>
      <c r="L117" s="245" t="s">
        <v>1500</v>
      </c>
      <c r="M117" s="245">
        <v>211643756</v>
      </c>
      <c r="N117" s="245" t="s">
        <v>1501</v>
      </c>
      <c r="O117" s="245" t="s">
        <v>1308</v>
      </c>
    </row>
    <row r="118" spans="1:15" ht="37.5" hidden="1" x14ac:dyDescent="0.25">
      <c r="A118" s="66">
        <v>107</v>
      </c>
      <c r="B118" s="67">
        <v>107</v>
      </c>
      <c r="C118" s="68" t="s">
        <v>538</v>
      </c>
      <c r="D118" s="91" t="s">
        <v>370</v>
      </c>
      <c r="E118" s="90" t="s">
        <v>687</v>
      </c>
      <c r="F118" s="68" t="s">
        <v>839</v>
      </c>
      <c r="G118" s="94">
        <v>215195519</v>
      </c>
      <c r="H118" s="119">
        <v>42935</v>
      </c>
      <c r="I118" s="94" t="s">
        <v>598</v>
      </c>
      <c r="J118" s="72" t="s">
        <v>7</v>
      </c>
      <c r="K118" s="125" t="s">
        <v>840</v>
      </c>
    </row>
    <row r="119" spans="1:15" ht="37.5" hidden="1" x14ac:dyDescent="0.25">
      <c r="A119" s="66">
        <v>108</v>
      </c>
      <c r="B119" s="67">
        <v>108</v>
      </c>
      <c r="C119" s="68" t="s">
        <v>547</v>
      </c>
      <c r="D119" s="91" t="s">
        <v>115</v>
      </c>
      <c r="E119" s="90" t="s">
        <v>706</v>
      </c>
      <c r="F119" s="68" t="s">
        <v>841</v>
      </c>
      <c r="G119" s="94">
        <v>211857778</v>
      </c>
      <c r="H119" s="119">
        <v>39061</v>
      </c>
      <c r="I119" s="94" t="s">
        <v>598</v>
      </c>
      <c r="J119" s="68" t="s">
        <v>7</v>
      </c>
      <c r="K119" s="125"/>
    </row>
    <row r="120" spans="1:15" hidden="1" x14ac:dyDescent="0.25">
      <c r="A120" s="66">
        <v>109</v>
      </c>
      <c r="B120" s="67">
        <v>109</v>
      </c>
      <c r="C120" s="74" t="s">
        <v>548</v>
      </c>
      <c r="D120" s="91" t="s">
        <v>56</v>
      </c>
      <c r="E120" s="90" t="s">
        <v>649</v>
      </c>
      <c r="F120" s="68" t="s">
        <v>842</v>
      </c>
      <c r="G120" s="94">
        <v>215264811</v>
      </c>
      <c r="H120" s="119">
        <v>39687</v>
      </c>
      <c r="I120" s="94" t="s">
        <v>598</v>
      </c>
      <c r="J120" s="68" t="s">
        <v>843</v>
      </c>
      <c r="K120" s="125" t="s">
        <v>844</v>
      </c>
    </row>
    <row r="121" spans="1:15" ht="37.5" hidden="1" x14ac:dyDescent="0.25">
      <c r="A121" s="66">
        <v>110</v>
      </c>
      <c r="B121" s="67">
        <v>110</v>
      </c>
      <c r="C121" s="68" t="s">
        <v>331</v>
      </c>
      <c r="D121" s="91" t="s">
        <v>248</v>
      </c>
      <c r="E121" s="90" t="s">
        <v>736</v>
      </c>
      <c r="F121" s="68" t="s">
        <v>845</v>
      </c>
      <c r="G121" s="94">
        <v>211746391</v>
      </c>
      <c r="H121" s="119">
        <v>41488</v>
      </c>
      <c r="I121" s="94" t="s">
        <v>598</v>
      </c>
      <c r="J121" s="68" t="s">
        <v>8</v>
      </c>
      <c r="K121" s="125" t="s">
        <v>846</v>
      </c>
    </row>
    <row r="122" spans="1:15" ht="37.5" hidden="1" x14ac:dyDescent="0.25">
      <c r="A122" s="66">
        <v>111</v>
      </c>
      <c r="B122" s="67">
        <v>111</v>
      </c>
      <c r="C122" s="74" t="s">
        <v>190</v>
      </c>
      <c r="D122" s="91" t="s">
        <v>157</v>
      </c>
      <c r="E122" s="89" t="s">
        <v>612</v>
      </c>
      <c r="F122" s="68" t="s">
        <v>847</v>
      </c>
      <c r="G122" s="94">
        <v>211818045</v>
      </c>
      <c r="H122" s="119">
        <v>41898</v>
      </c>
      <c r="I122" s="94" t="s">
        <v>598</v>
      </c>
      <c r="J122" s="68" t="s">
        <v>642</v>
      </c>
      <c r="K122" s="127" t="s">
        <v>848</v>
      </c>
      <c r="L122" s="245" t="s">
        <v>1337</v>
      </c>
      <c r="M122" s="245">
        <v>215054316</v>
      </c>
      <c r="N122" s="246">
        <v>43711</v>
      </c>
      <c r="O122" s="245" t="s">
        <v>1308</v>
      </c>
    </row>
    <row r="123" spans="1:15" hidden="1" x14ac:dyDescent="0.25">
      <c r="A123" s="66">
        <v>112</v>
      </c>
      <c r="B123" s="67">
        <v>112</v>
      </c>
      <c r="C123" s="68" t="s">
        <v>191</v>
      </c>
      <c r="D123" s="91" t="s">
        <v>105</v>
      </c>
      <c r="E123" s="89" t="s">
        <v>596</v>
      </c>
      <c r="F123" s="68" t="s">
        <v>849</v>
      </c>
      <c r="G123" s="94">
        <v>215010765</v>
      </c>
      <c r="H123" s="119">
        <v>42257</v>
      </c>
      <c r="I123" s="94" t="s">
        <v>598</v>
      </c>
      <c r="J123" s="68" t="s">
        <v>642</v>
      </c>
      <c r="K123" s="127" t="s">
        <v>850</v>
      </c>
      <c r="L123" s="245" t="s">
        <v>1352</v>
      </c>
      <c r="M123" s="245">
        <v>211893810</v>
      </c>
      <c r="N123" s="246">
        <v>43445</v>
      </c>
      <c r="O123" s="245" t="s">
        <v>1308</v>
      </c>
    </row>
    <row r="124" spans="1:15" hidden="1" x14ac:dyDescent="0.25">
      <c r="A124" s="66">
        <v>113</v>
      </c>
      <c r="B124" s="67">
        <v>113</v>
      </c>
      <c r="C124" s="68" t="s">
        <v>245</v>
      </c>
      <c r="D124" s="91" t="s">
        <v>246</v>
      </c>
      <c r="E124" s="89" t="s">
        <v>622</v>
      </c>
      <c r="F124" s="68" t="s">
        <v>757</v>
      </c>
      <c r="G124" s="94">
        <v>12087273</v>
      </c>
      <c r="H124" s="119">
        <v>41866</v>
      </c>
      <c r="I124" s="94" t="s">
        <v>728</v>
      </c>
      <c r="J124" s="68" t="s">
        <v>606</v>
      </c>
      <c r="K124" s="125" t="s">
        <v>607</v>
      </c>
      <c r="L124" s="245" t="s">
        <v>1374</v>
      </c>
      <c r="M124" s="245">
        <v>215181562</v>
      </c>
      <c r="N124" s="246">
        <v>41008</v>
      </c>
      <c r="O124" s="245" t="s">
        <v>1308</v>
      </c>
    </row>
    <row r="125" spans="1:15" hidden="1" x14ac:dyDescent="0.25">
      <c r="A125" s="66">
        <v>114</v>
      </c>
      <c r="B125" s="67">
        <v>114</v>
      </c>
      <c r="C125" s="74" t="s">
        <v>332</v>
      </c>
      <c r="D125" s="91" t="s">
        <v>333</v>
      </c>
      <c r="E125" s="90" t="s">
        <v>627</v>
      </c>
      <c r="F125" s="68" t="s">
        <v>851</v>
      </c>
      <c r="G125" s="94">
        <v>215310527</v>
      </c>
      <c r="H125" s="119">
        <v>41839</v>
      </c>
      <c r="I125" s="94" t="s">
        <v>598</v>
      </c>
      <c r="J125" s="68" t="s">
        <v>642</v>
      </c>
      <c r="K125" s="125" t="s">
        <v>600</v>
      </c>
    </row>
    <row r="126" spans="1:15" ht="37.5" hidden="1" x14ac:dyDescent="0.25">
      <c r="A126" s="66">
        <v>115</v>
      </c>
      <c r="B126" s="67">
        <v>115</v>
      </c>
      <c r="C126" s="68" t="s">
        <v>437</v>
      </c>
      <c r="D126" s="91" t="s">
        <v>144</v>
      </c>
      <c r="E126" s="90" t="s">
        <v>612</v>
      </c>
      <c r="F126" s="68" t="s">
        <v>852</v>
      </c>
      <c r="G126" s="94">
        <v>211854174</v>
      </c>
      <c r="H126" s="119">
        <v>42066</v>
      </c>
      <c r="I126" s="94" t="s">
        <v>598</v>
      </c>
      <c r="J126" s="68" t="s">
        <v>625</v>
      </c>
      <c r="K126" s="125" t="s">
        <v>853</v>
      </c>
    </row>
    <row r="127" spans="1:15" ht="37.5" hidden="1" x14ac:dyDescent="0.25">
      <c r="A127" s="66">
        <v>116</v>
      </c>
      <c r="B127" s="67">
        <v>116</v>
      </c>
      <c r="C127" s="68" t="s">
        <v>192</v>
      </c>
      <c r="D127" s="91" t="s">
        <v>100</v>
      </c>
      <c r="E127" s="90" t="s">
        <v>651</v>
      </c>
      <c r="F127" s="68" t="s">
        <v>854</v>
      </c>
      <c r="G127" s="94">
        <v>215051628</v>
      </c>
      <c r="H127" s="119">
        <v>40752</v>
      </c>
      <c r="I127" s="94" t="s">
        <v>598</v>
      </c>
      <c r="J127" s="68" t="s">
        <v>606</v>
      </c>
      <c r="K127" s="125" t="s">
        <v>855</v>
      </c>
      <c r="L127" s="245" t="s">
        <v>1332</v>
      </c>
      <c r="M127" s="245">
        <v>230700126</v>
      </c>
      <c r="N127" s="246">
        <v>38045</v>
      </c>
      <c r="O127" s="245" t="s">
        <v>1333</v>
      </c>
    </row>
    <row r="128" spans="1:15" ht="37.5" hidden="1" x14ac:dyDescent="0.25">
      <c r="A128" s="66">
        <v>117</v>
      </c>
      <c r="B128" s="67">
        <v>117</v>
      </c>
      <c r="C128" s="68" t="s">
        <v>334</v>
      </c>
      <c r="D128" s="91" t="s">
        <v>56</v>
      </c>
      <c r="E128" s="90" t="s">
        <v>651</v>
      </c>
      <c r="F128" s="68" t="s">
        <v>856</v>
      </c>
      <c r="G128" s="94">
        <v>215053782</v>
      </c>
      <c r="H128" s="119">
        <v>38869</v>
      </c>
      <c r="I128" s="94" t="s">
        <v>598</v>
      </c>
      <c r="J128" s="68" t="s">
        <v>625</v>
      </c>
      <c r="K128" s="82" t="s">
        <v>857</v>
      </c>
    </row>
    <row r="129" spans="1:15" ht="37.5" hidden="1" x14ac:dyDescent="0.25">
      <c r="A129" s="66">
        <v>118</v>
      </c>
      <c r="B129" s="67">
        <v>118</v>
      </c>
      <c r="C129" s="68" t="s">
        <v>335</v>
      </c>
      <c r="D129" s="91" t="s">
        <v>261</v>
      </c>
      <c r="E129" s="90"/>
      <c r="F129" s="68" t="s">
        <v>858</v>
      </c>
      <c r="G129" s="94">
        <v>210035294</v>
      </c>
      <c r="H129" s="119">
        <v>40884</v>
      </c>
      <c r="I129" s="94" t="s">
        <v>598</v>
      </c>
      <c r="J129" s="68" t="s">
        <v>635</v>
      </c>
      <c r="K129" s="82"/>
    </row>
    <row r="130" spans="1:15" hidden="1" x14ac:dyDescent="0.25">
      <c r="A130" s="66">
        <v>119</v>
      </c>
      <c r="B130" s="67">
        <v>119</v>
      </c>
      <c r="C130" s="68" t="s">
        <v>193</v>
      </c>
      <c r="D130" s="91" t="s">
        <v>194</v>
      </c>
      <c r="E130" s="90" t="s">
        <v>622</v>
      </c>
      <c r="F130" s="68" t="s">
        <v>859</v>
      </c>
      <c r="G130" s="94">
        <v>215167928</v>
      </c>
      <c r="H130" s="119">
        <v>38937</v>
      </c>
      <c r="I130" s="94" t="s">
        <v>598</v>
      </c>
      <c r="J130" s="68" t="s">
        <v>629</v>
      </c>
      <c r="K130" s="125" t="s">
        <v>738</v>
      </c>
      <c r="L130" s="245" t="s">
        <v>1343</v>
      </c>
      <c r="M130" s="245">
        <v>211760444</v>
      </c>
    </row>
    <row r="131" spans="1:15" ht="37.5" hidden="1" x14ac:dyDescent="0.25">
      <c r="A131" s="66">
        <v>120</v>
      </c>
      <c r="B131" s="67">
        <v>120</v>
      </c>
      <c r="C131" s="68" t="s">
        <v>93</v>
      </c>
      <c r="D131" s="91" t="s">
        <v>94</v>
      </c>
      <c r="E131" s="90" t="s">
        <v>706</v>
      </c>
      <c r="F131" s="68" t="s">
        <v>860</v>
      </c>
      <c r="G131" s="94">
        <v>211801854</v>
      </c>
      <c r="H131" s="119">
        <v>42446</v>
      </c>
      <c r="I131" s="94" t="s">
        <v>598</v>
      </c>
      <c r="J131" s="68" t="s">
        <v>625</v>
      </c>
      <c r="K131" s="82" t="s">
        <v>861</v>
      </c>
    </row>
    <row r="132" spans="1:15" ht="37.5" hidden="1" x14ac:dyDescent="0.25">
      <c r="A132" s="66">
        <v>121</v>
      </c>
      <c r="B132" s="67">
        <v>121</v>
      </c>
      <c r="C132" s="68" t="s">
        <v>481</v>
      </c>
      <c r="D132" s="91" t="s">
        <v>111</v>
      </c>
      <c r="E132" s="90" t="s">
        <v>672</v>
      </c>
      <c r="F132" s="68" t="s">
        <v>862</v>
      </c>
      <c r="G132" s="94">
        <v>211723187</v>
      </c>
      <c r="H132" s="119">
        <v>42604</v>
      </c>
      <c r="I132" s="94" t="s">
        <v>598</v>
      </c>
      <c r="J132" s="68" t="s">
        <v>863</v>
      </c>
      <c r="K132" s="126" t="s">
        <v>864</v>
      </c>
    </row>
    <row r="133" spans="1:15" ht="37.5" hidden="1" x14ac:dyDescent="0.25">
      <c r="A133" s="66">
        <v>122</v>
      </c>
      <c r="B133" s="67">
        <v>122</v>
      </c>
      <c r="C133" s="68" t="s">
        <v>95</v>
      </c>
      <c r="D133" s="91" t="s">
        <v>96</v>
      </c>
      <c r="E133" s="90"/>
      <c r="F133" s="68" t="s">
        <v>865</v>
      </c>
      <c r="G133" s="94">
        <v>211828511</v>
      </c>
      <c r="H133" s="119">
        <v>42184</v>
      </c>
      <c r="I133" s="94" t="s">
        <v>598</v>
      </c>
      <c r="J133" s="68" t="s">
        <v>642</v>
      </c>
      <c r="K133" s="125" t="s">
        <v>866</v>
      </c>
    </row>
    <row r="134" spans="1:15" hidden="1" x14ac:dyDescent="0.25">
      <c r="A134" s="66">
        <v>123</v>
      </c>
      <c r="B134" s="67">
        <v>123</v>
      </c>
      <c r="C134" s="68" t="s">
        <v>501</v>
      </c>
      <c r="D134" s="91" t="s">
        <v>349</v>
      </c>
      <c r="E134" s="90" t="s">
        <v>627</v>
      </c>
      <c r="F134" s="68" t="s">
        <v>867</v>
      </c>
      <c r="G134" s="94">
        <v>215328887</v>
      </c>
      <c r="H134" s="119">
        <v>39937</v>
      </c>
      <c r="I134" s="94" t="s">
        <v>598</v>
      </c>
      <c r="J134" s="68" t="s">
        <v>625</v>
      </c>
      <c r="K134" s="125" t="s">
        <v>799</v>
      </c>
    </row>
    <row r="135" spans="1:15" ht="37.5" hidden="1" x14ac:dyDescent="0.25">
      <c r="A135" s="66">
        <v>124</v>
      </c>
      <c r="B135" s="67">
        <v>124</v>
      </c>
      <c r="C135" s="68" t="s">
        <v>336</v>
      </c>
      <c r="D135" s="91" t="s">
        <v>121</v>
      </c>
      <c r="E135" s="90" t="s">
        <v>596</v>
      </c>
      <c r="F135" s="68" t="s">
        <v>868</v>
      </c>
      <c r="G135" s="94">
        <v>211888896</v>
      </c>
      <c r="H135" s="119">
        <v>40441</v>
      </c>
      <c r="I135" s="94" t="s">
        <v>598</v>
      </c>
      <c r="J135" s="68" t="s">
        <v>869</v>
      </c>
      <c r="K135" s="125" t="s">
        <v>738</v>
      </c>
    </row>
    <row r="136" spans="1:15" hidden="1" x14ac:dyDescent="0.25">
      <c r="A136" s="66">
        <v>125</v>
      </c>
      <c r="B136" s="67">
        <v>125</v>
      </c>
      <c r="C136" s="68" t="s">
        <v>480</v>
      </c>
      <c r="D136" s="91" t="s">
        <v>447</v>
      </c>
      <c r="E136" s="90" t="s">
        <v>612</v>
      </c>
      <c r="F136" s="68" t="s">
        <v>870</v>
      </c>
      <c r="G136" s="95">
        <v>211818439</v>
      </c>
      <c r="H136" s="119">
        <v>43452</v>
      </c>
      <c r="I136" s="94" t="s">
        <v>598</v>
      </c>
      <c r="J136" s="68" t="s">
        <v>625</v>
      </c>
      <c r="K136" s="125" t="s">
        <v>871</v>
      </c>
    </row>
    <row r="137" spans="1:15" ht="37.5" hidden="1" x14ac:dyDescent="0.25">
      <c r="A137" s="66">
        <v>126</v>
      </c>
      <c r="B137" s="67">
        <v>126</v>
      </c>
      <c r="C137" s="74" t="s">
        <v>284</v>
      </c>
      <c r="D137" s="91" t="s">
        <v>115</v>
      </c>
      <c r="E137" s="90" t="s">
        <v>596</v>
      </c>
      <c r="F137" s="68" t="s">
        <v>872</v>
      </c>
      <c r="G137" s="94">
        <v>215010670</v>
      </c>
      <c r="H137" s="119">
        <v>43405</v>
      </c>
      <c r="I137" s="94" t="s">
        <v>598</v>
      </c>
      <c r="J137" s="68" t="s">
        <v>625</v>
      </c>
      <c r="K137" s="82" t="s">
        <v>873</v>
      </c>
    </row>
    <row r="138" spans="1:15" hidden="1" x14ac:dyDescent="0.25">
      <c r="A138" s="66">
        <v>127</v>
      </c>
      <c r="B138" s="67">
        <v>127</v>
      </c>
      <c r="C138" s="68" t="s">
        <v>89</v>
      </c>
      <c r="D138" s="91" t="s">
        <v>195</v>
      </c>
      <c r="E138" s="90" t="s">
        <v>596</v>
      </c>
      <c r="F138" s="68" t="s">
        <v>874</v>
      </c>
      <c r="G138" s="94">
        <v>211865008</v>
      </c>
      <c r="H138" s="119">
        <v>42439</v>
      </c>
      <c r="I138" s="94" t="s">
        <v>598</v>
      </c>
      <c r="J138" s="68" t="s">
        <v>625</v>
      </c>
      <c r="K138" s="125" t="s">
        <v>752</v>
      </c>
      <c r="L138" s="245" t="s">
        <v>1347</v>
      </c>
      <c r="M138" s="245">
        <v>215107091</v>
      </c>
      <c r="N138" s="246">
        <v>38519</v>
      </c>
      <c r="O138" s="245" t="s">
        <v>1308</v>
      </c>
    </row>
    <row r="139" spans="1:15" ht="37.5" hidden="1" x14ac:dyDescent="0.25">
      <c r="A139" s="66">
        <v>128</v>
      </c>
      <c r="B139" s="67">
        <v>128</v>
      </c>
      <c r="C139" s="68" t="s">
        <v>83</v>
      </c>
      <c r="D139" s="91" t="s">
        <v>248</v>
      </c>
      <c r="E139" s="90" t="s">
        <v>684</v>
      </c>
      <c r="F139" s="68" t="s">
        <v>875</v>
      </c>
      <c r="G139" s="94">
        <v>211884957</v>
      </c>
      <c r="H139" s="119">
        <v>41793</v>
      </c>
      <c r="I139" s="94" t="s">
        <v>598</v>
      </c>
      <c r="J139" s="68" t="s">
        <v>7</v>
      </c>
      <c r="K139" s="125"/>
    </row>
    <row r="140" spans="1:15" hidden="1" x14ac:dyDescent="0.25">
      <c r="A140" s="66">
        <v>129</v>
      </c>
      <c r="B140" s="67">
        <v>129</v>
      </c>
      <c r="C140" s="68" t="s">
        <v>247</v>
      </c>
      <c r="D140" s="91" t="s">
        <v>248</v>
      </c>
      <c r="E140" s="90" t="s">
        <v>729</v>
      </c>
      <c r="F140" s="68" t="s">
        <v>876</v>
      </c>
      <c r="G140" s="94">
        <v>211768877</v>
      </c>
      <c r="H140" s="119">
        <v>42432</v>
      </c>
      <c r="I140" s="94" t="s">
        <v>598</v>
      </c>
      <c r="J140" s="68" t="s">
        <v>877</v>
      </c>
      <c r="K140" s="125" t="s">
        <v>878</v>
      </c>
      <c r="L140" s="245" t="s">
        <v>1370</v>
      </c>
      <c r="M140" s="245">
        <v>215555216</v>
      </c>
      <c r="N140" s="246">
        <v>42537</v>
      </c>
      <c r="O140" s="245" t="s">
        <v>1308</v>
      </c>
    </row>
    <row r="141" spans="1:15" ht="37.5" hidden="1" x14ac:dyDescent="0.25">
      <c r="A141" s="66">
        <v>130</v>
      </c>
      <c r="B141" s="67">
        <v>130</v>
      </c>
      <c r="C141" s="68" t="s">
        <v>502</v>
      </c>
      <c r="D141" s="91" t="s">
        <v>503</v>
      </c>
      <c r="E141" s="90" t="s">
        <v>674</v>
      </c>
      <c r="F141" s="68" t="s">
        <v>879</v>
      </c>
      <c r="G141" s="94">
        <v>215192063</v>
      </c>
      <c r="H141" s="119">
        <v>39231</v>
      </c>
      <c r="I141" s="94" t="s">
        <v>598</v>
      </c>
      <c r="J141" s="68" t="s">
        <v>877</v>
      </c>
      <c r="K141" s="125" t="s">
        <v>878</v>
      </c>
    </row>
    <row r="142" spans="1:15" hidden="1" x14ac:dyDescent="0.25">
      <c r="A142" s="66">
        <v>131</v>
      </c>
      <c r="B142" s="67">
        <v>131</v>
      </c>
      <c r="C142" s="68" t="s">
        <v>549</v>
      </c>
      <c r="D142" s="91" t="s">
        <v>233</v>
      </c>
      <c r="E142" s="90" t="s">
        <v>880</v>
      </c>
      <c r="F142" s="68" t="s">
        <v>881</v>
      </c>
      <c r="G142" s="94">
        <v>211033541</v>
      </c>
      <c r="H142" s="119">
        <v>40646</v>
      </c>
      <c r="I142" s="94" t="s">
        <v>598</v>
      </c>
      <c r="J142" s="68" t="s">
        <v>603</v>
      </c>
      <c r="K142" s="125" t="s">
        <v>882</v>
      </c>
      <c r="L142" s="245" t="s">
        <v>1498</v>
      </c>
      <c r="M142" s="245">
        <v>211648946</v>
      </c>
      <c r="N142" s="246">
        <v>40790</v>
      </c>
      <c r="O142" s="245" t="s">
        <v>1308</v>
      </c>
    </row>
    <row r="143" spans="1:15" ht="37.5" hidden="1" x14ac:dyDescent="0.25">
      <c r="A143" s="66">
        <v>132</v>
      </c>
      <c r="B143" s="67">
        <v>132</v>
      </c>
      <c r="C143" s="68" t="s">
        <v>577</v>
      </c>
      <c r="D143" s="91" t="s">
        <v>72</v>
      </c>
      <c r="E143" s="90" t="s">
        <v>655</v>
      </c>
      <c r="F143" s="68" t="s">
        <v>883</v>
      </c>
      <c r="G143" s="94"/>
      <c r="H143" s="119"/>
      <c r="I143" s="94"/>
      <c r="J143" s="68" t="s">
        <v>625</v>
      </c>
      <c r="K143" s="69" t="s">
        <v>884</v>
      </c>
    </row>
    <row r="144" spans="1:15" ht="37.5" hidden="1" x14ac:dyDescent="0.25">
      <c r="A144" s="66">
        <v>133</v>
      </c>
      <c r="B144" s="67">
        <v>133</v>
      </c>
      <c r="C144" s="68" t="s">
        <v>249</v>
      </c>
      <c r="D144" s="91" t="s">
        <v>74</v>
      </c>
      <c r="E144" s="90" t="s">
        <v>684</v>
      </c>
      <c r="F144" s="68" t="s">
        <v>885</v>
      </c>
      <c r="G144" s="94">
        <v>211850798</v>
      </c>
      <c r="H144" s="119">
        <v>42731</v>
      </c>
      <c r="I144" s="94" t="s">
        <v>598</v>
      </c>
      <c r="J144" s="68" t="s">
        <v>625</v>
      </c>
      <c r="K144" s="125" t="s">
        <v>886</v>
      </c>
      <c r="L144" s="245" t="s">
        <v>1509</v>
      </c>
      <c r="M144" s="245">
        <v>240735017</v>
      </c>
      <c r="N144" s="246">
        <v>41000</v>
      </c>
      <c r="O144" s="245" t="s">
        <v>1308</v>
      </c>
    </row>
    <row r="145" spans="1:15" hidden="1" x14ac:dyDescent="0.25">
      <c r="A145" s="66">
        <v>134</v>
      </c>
      <c r="B145" s="67">
        <v>134</v>
      </c>
      <c r="C145" s="68" t="s">
        <v>196</v>
      </c>
      <c r="D145" s="91" t="s">
        <v>81</v>
      </c>
      <c r="E145" s="90" t="s">
        <v>776</v>
      </c>
      <c r="F145" s="68" t="s">
        <v>830</v>
      </c>
      <c r="G145" s="94">
        <v>211615923</v>
      </c>
      <c r="H145" s="119">
        <v>38083</v>
      </c>
      <c r="I145" s="94" t="s">
        <v>598</v>
      </c>
      <c r="J145" s="68" t="s">
        <v>629</v>
      </c>
      <c r="K145" s="125" t="s">
        <v>738</v>
      </c>
    </row>
    <row r="146" spans="1:15" ht="37.5" hidden="1" x14ac:dyDescent="0.25">
      <c r="A146" s="66">
        <v>135</v>
      </c>
      <c r="B146" s="67">
        <v>135</v>
      </c>
      <c r="C146" s="68" t="s">
        <v>89</v>
      </c>
      <c r="D146" s="91" t="s">
        <v>165</v>
      </c>
      <c r="E146" s="90" t="s">
        <v>696</v>
      </c>
      <c r="F146" s="68" t="s">
        <v>887</v>
      </c>
      <c r="G146" s="94">
        <v>215555705</v>
      </c>
      <c r="H146" s="119">
        <v>42682</v>
      </c>
      <c r="I146" s="94" t="s">
        <v>598</v>
      </c>
      <c r="J146" s="68" t="s">
        <v>606</v>
      </c>
      <c r="K146" s="125" t="s">
        <v>888</v>
      </c>
      <c r="L146" s="245" t="s">
        <v>1353</v>
      </c>
      <c r="M146" s="245">
        <v>215089010</v>
      </c>
      <c r="N146" s="246">
        <v>41869</v>
      </c>
      <c r="O146" s="245" t="s">
        <v>1308</v>
      </c>
    </row>
    <row r="147" spans="1:15" ht="37.5" hidden="1" x14ac:dyDescent="0.25">
      <c r="A147" s="66">
        <v>136</v>
      </c>
      <c r="B147" s="67">
        <v>136</v>
      </c>
      <c r="C147" s="68" t="s">
        <v>250</v>
      </c>
      <c r="D147" s="91" t="s">
        <v>251</v>
      </c>
      <c r="E147" s="90" t="s">
        <v>684</v>
      </c>
      <c r="F147" s="68" t="s">
        <v>889</v>
      </c>
      <c r="G147" s="94">
        <v>215002796</v>
      </c>
      <c r="H147" s="119">
        <v>43719</v>
      </c>
      <c r="I147" s="94" t="s">
        <v>598</v>
      </c>
      <c r="J147" s="72" t="s">
        <v>629</v>
      </c>
      <c r="K147" s="82" t="s">
        <v>738</v>
      </c>
      <c r="L147" s="245" t="s">
        <v>1475</v>
      </c>
      <c r="M147" s="245">
        <v>212631753</v>
      </c>
      <c r="N147" s="245" t="s">
        <v>1476</v>
      </c>
      <c r="O147" s="245" t="s">
        <v>1308</v>
      </c>
    </row>
    <row r="148" spans="1:15" hidden="1" x14ac:dyDescent="0.25">
      <c r="A148" s="66">
        <v>137</v>
      </c>
      <c r="B148" s="67">
        <v>137</v>
      </c>
      <c r="C148" s="68" t="s">
        <v>504</v>
      </c>
      <c r="D148" s="91" t="s">
        <v>343</v>
      </c>
      <c r="E148" s="90" t="s">
        <v>627</v>
      </c>
      <c r="F148" s="68" t="s">
        <v>709</v>
      </c>
      <c r="G148" s="94">
        <v>215287876</v>
      </c>
      <c r="H148" s="119">
        <v>42923</v>
      </c>
      <c r="I148" s="94" t="s">
        <v>598</v>
      </c>
      <c r="J148" s="68" t="s">
        <v>625</v>
      </c>
      <c r="K148" s="125" t="s">
        <v>752</v>
      </c>
    </row>
    <row r="149" spans="1:15" hidden="1" x14ac:dyDescent="0.25">
      <c r="A149" s="66">
        <v>138</v>
      </c>
      <c r="B149" s="67">
        <v>138</v>
      </c>
      <c r="C149" s="68" t="s">
        <v>99</v>
      </c>
      <c r="D149" s="91" t="s">
        <v>81</v>
      </c>
      <c r="E149" s="90" t="s">
        <v>696</v>
      </c>
      <c r="F149" s="68" t="s">
        <v>822</v>
      </c>
      <c r="G149" s="94">
        <v>211873237</v>
      </c>
      <c r="H149" s="119">
        <v>41540</v>
      </c>
      <c r="I149" s="94" t="s">
        <v>598</v>
      </c>
      <c r="J149" s="68" t="s">
        <v>8</v>
      </c>
      <c r="K149" s="125" t="s">
        <v>890</v>
      </c>
    </row>
    <row r="150" spans="1:15" ht="37.5" hidden="1" x14ac:dyDescent="0.25">
      <c r="A150" s="66">
        <v>139</v>
      </c>
      <c r="B150" s="67">
        <v>139</v>
      </c>
      <c r="C150" s="68" t="s">
        <v>508</v>
      </c>
      <c r="D150" s="91" t="s">
        <v>338</v>
      </c>
      <c r="E150" s="90" t="s">
        <v>891</v>
      </c>
      <c r="F150" s="68" t="s">
        <v>872</v>
      </c>
      <c r="G150" s="94">
        <v>210010385</v>
      </c>
      <c r="H150" s="119">
        <v>43539</v>
      </c>
      <c r="I150" s="94" t="s">
        <v>598</v>
      </c>
      <c r="J150" s="68" t="s">
        <v>635</v>
      </c>
      <c r="K150" s="125"/>
    </row>
    <row r="151" spans="1:15" ht="37.5" hidden="1" x14ac:dyDescent="0.25">
      <c r="A151" s="66">
        <v>140</v>
      </c>
      <c r="B151" s="67">
        <v>140</v>
      </c>
      <c r="C151" s="68" t="s">
        <v>97</v>
      </c>
      <c r="D151" s="91" t="s">
        <v>98</v>
      </c>
      <c r="E151" s="89" t="s">
        <v>776</v>
      </c>
      <c r="F151" s="68" t="s">
        <v>854</v>
      </c>
      <c r="G151" s="94">
        <v>211666697</v>
      </c>
      <c r="H151" s="119">
        <v>42845</v>
      </c>
      <c r="I151" s="94" t="s">
        <v>598</v>
      </c>
      <c r="J151" s="68" t="s">
        <v>606</v>
      </c>
      <c r="K151" s="82" t="s">
        <v>855</v>
      </c>
    </row>
    <row r="152" spans="1:15" ht="37.5" hidden="1" x14ac:dyDescent="0.25">
      <c r="A152" s="66">
        <v>141</v>
      </c>
      <c r="B152" s="67">
        <v>141</v>
      </c>
      <c r="C152" s="68" t="s">
        <v>252</v>
      </c>
      <c r="D152" s="91" t="s">
        <v>253</v>
      </c>
      <c r="E152" s="90" t="s">
        <v>736</v>
      </c>
      <c r="F152" s="68" t="s">
        <v>892</v>
      </c>
      <c r="G152" s="94">
        <v>211716448</v>
      </c>
      <c r="H152" s="119">
        <v>40131</v>
      </c>
      <c r="I152" s="94" t="s">
        <v>598</v>
      </c>
      <c r="J152" s="68" t="s">
        <v>625</v>
      </c>
      <c r="K152" s="82" t="s">
        <v>893</v>
      </c>
      <c r="L152" s="245" t="s">
        <v>1468</v>
      </c>
      <c r="M152" s="245">
        <v>211697385</v>
      </c>
      <c r="N152" s="245" t="s">
        <v>1469</v>
      </c>
      <c r="O152" s="245" t="s">
        <v>1308</v>
      </c>
    </row>
    <row r="153" spans="1:15" hidden="1" x14ac:dyDescent="0.25">
      <c r="A153" s="66">
        <v>142</v>
      </c>
      <c r="B153" s="67">
        <v>142</v>
      </c>
      <c r="C153" s="74" t="s">
        <v>438</v>
      </c>
      <c r="D153" s="91" t="s">
        <v>439</v>
      </c>
      <c r="E153" s="90" t="s">
        <v>706</v>
      </c>
      <c r="F153" s="68" t="s">
        <v>894</v>
      </c>
      <c r="G153" s="94">
        <v>215002275</v>
      </c>
      <c r="H153" s="119">
        <v>43075</v>
      </c>
      <c r="I153" s="94" t="s">
        <v>598</v>
      </c>
      <c r="J153" s="68" t="s">
        <v>625</v>
      </c>
      <c r="K153" s="125" t="s">
        <v>895</v>
      </c>
    </row>
    <row r="154" spans="1:15" ht="37.5" hidden="1" x14ac:dyDescent="0.25">
      <c r="A154" s="66">
        <v>143</v>
      </c>
      <c r="B154" s="67">
        <v>143</v>
      </c>
      <c r="C154" s="68" t="s">
        <v>147</v>
      </c>
      <c r="D154" s="91" t="s">
        <v>468</v>
      </c>
      <c r="E154" s="90" t="s">
        <v>684</v>
      </c>
      <c r="F154" s="68" t="s">
        <v>854</v>
      </c>
      <c r="G154" s="94">
        <v>230657886</v>
      </c>
      <c r="H154" s="119">
        <v>42570</v>
      </c>
      <c r="I154" s="94" t="s">
        <v>817</v>
      </c>
      <c r="J154" s="68" t="s">
        <v>606</v>
      </c>
      <c r="K154" s="125" t="s">
        <v>855</v>
      </c>
    </row>
    <row r="155" spans="1:15" ht="37.5" hidden="1" x14ac:dyDescent="0.25">
      <c r="A155" s="66">
        <v>144</v>
      </c>
      <c r="B155" s="67">
        <v>144</v>
      </c>
      <c r="C155" s="74" t="s">
        <v>59</v>
      </c>
      <c r="D155" s="91" t="s">
        <v>60</v>
      </c>
      <c r="E155" s="90" t="s">
        <v>896</v>
      </c>
      <c r="F155" s="68" t="s">
        <v>897</v>
      </c>
      <c r="G155" s="94">
        <v>211871808</v>
      </c>
      <c r="H155" s="119">
        <v>42605</v>
      </c>
      <c r="I155" s="94" t="s">
        <v>598</v>
      </c>
      <c r="J155" s="68" t="s">
        <v>635</v>
      </c>
      <c r="K155" s="125"/>
    </row>
    <row r="156" spans="1:15" hidden="1" x14ac:dyDescent="0.25">
      <c r="A156" s="66">
        <v>145</v>
      </c>
      <c r="B156" s="67">
        <v>145</v>
      </c>
      <c r="C156" s="68" t="s">
        <v>440</v>
      </c>
      <c r="D156" s="91" t="s">
        <v>157</v>
      </c>
      <c r="E156" s="92" t="s">
        <v>649</v>
      </c>
      <c r="F156" s="105" t="s">
        <v>898</v>
      </c>
      <c r="G156" s="112">
        <v>230939896</v>
      </c>
      <c r="H156" s="119">
        <v>39958</v>
      </c>
      <c r="I156" s="94" t="s">
        <v>817</v>
      </c>
      <c r="J156" s="68" t="s">
        <v>606</v>
      </c>
      <c r="K156" s="125" t="s">
        <v>899</v>
      </c>
    </row>
    <row r="157" spans="1:15" hidden="1" x14ac:dyDescent="0.25">
      <c r="A157" s="66">
        <v>146</v>
      </c>
      <c r="B157" s="67">
        <v>146</v>
      </c>
      <c r="C157" s="74" t="s">
        <v>301</v>
      </c>
      <c r="D157" s="91" t="s">
        <v>142</v>
      </c>
      <c r="E157" s="89" t="s">
        <v>596</v>
      </c>
      <c r="F157" s="68" t="s">
        <v>737</v>
      </c>
      <c r="G157" s="94">
        <v>215020169</v>
      </c>
      <c r="H157" s="119">
        <v>40383</v>
      </c>
      <c r="I157" s="94" t="s">
        <v>598</v>
      </c>
      <c r="J157" s="68" t="s">
        <v>625</v>
      </c>
      <c r="K157" s="125" t="s">
        <v>900</v>
      </c>
    </row>
    <row r="158" spans="1:15" hidden="1" x14ac:dyDescent="0.25">
      <c r="A158" s="66">
        <v>147</v>
      </c>
      <c r="B158" s="67">
        <v>147</v>
      </c>
      <c r="C158" s="74" t="s">
        <v>441</v>
      </c>
      <c r="D158" s="91" t="s">
        <v>157</v>
      </c>
      <c r="E158" s="89" t="s">
        <v>696</v>
      </c>
      <c r="F158" s="68" t="s">
        <v>901</v>
      </c>
      <c r="G158" s="94">
        <v>215071947</v>
      </c>
      <c r="H158" s="119">
        <v>41872</v>
      </c>
      <c r="I158" s="94" t="s">
        <v>598</v>
      </c>
      <c r="J158" s="68" t="s">
        <v>642</v>
      </c>
      <c r="K158" s="82" t="s">
        <v>902</v>
      </c>
    </row>
    <row r="159" spans="1:15" hidden="1" x14ac:dyDescent="0.25">
      <c r="A159" s="66">
        <v>148</v>
      </c>
      <c r="B159" s="67">
        <v>148</v>
      </c>
      <c r="C159" s="74" t="s">
        <v>550</v>
      </c>
      <c r="D159" s="91" t="s">
        <v>241</v>
      </c>
      <c r="E159" s="89" t="s">
        <v>655</v>
      </c>
      <c r="F159" s="68" t="s">
        <v>903</v>
      </c>
      <c r="G159" s="94">
        <v>211521803</v>
      </c>
      <c r="H159" s="119">
        <v>39639</v>
      </c>
      <c r="I159" s="94" t="s">
        <v>598</v>
      </c>
      <c r="J159" s="68" t="s">
        <v>7</v>
      </c>
      <c r="K159" s="82"/>
    </row>
    <row r="160" spans="1:15" ht="37.5" hidden="1" x14ac:dyDescent="0.25">
      <c r="A160" s="66">
        <v>149</v>
      </c>
      <c r="B160" s="67">
        <v>149</v>
      </c>
      <c r="C160" s="68" t="s">
        <v>99</v>
      </c>
      <c r="D160" s="91" t="s">
        <v>100</v>
      </c>
      <c r="E160" s="89" t="s">
        <v>612</v>
      </c>
      <c r="F160" s="68" t="s">
        <v>904</v>
      </c>
      <c r="G160" s="94">
        <v>211784167</v>
      </c>
      <c r="H160" s="119">
        <v>41779</v>
      </c>
      <c r="I160" s="94" t="s">
        <v>598</v>
      </c>
      <c r="J160" s="68" t="s">
        <v>905</v>
      </c>
      <c r="K160" s="82" t="s">
        <v>906</v>
      </c>
    </row>
    <row r="161" spans="1:15" hidden="1" x14ac:dyDescent="0.25">
      <c r="A161" s="66">
        <v>150</v>
      </c>
      <c r="B161" s="67">
        <v>150</v>
      </c>
      <c r="C161" s="68" t="s">
        <v>254</v>
      </c>
      <c r="D161" s="91" t="s">
        <v>235</v>
      </c>
      <c r="E161" s="89" t="s">
        <v>640</v>
      </c>
      <c r="F161" s="68" t="s">
        <v>907</v>
      </c>
      <c r="G161" s="94">
        <v>211706244</v>
      </c>
      <c r="H161" s="119">
        <v>41905</v>
      </c>
      <c r="I161" s="119" t="s">
        <v>598</v>
      </c>
      <c r="J161" s="68" t="s">
        <v>8</v>
      </c>
      <c r="K161" s="82" t="s">
        <v>908</v>
      </c>
      <c r="L161" s="245" t="s">
        <v>1490</v>
      </c>
      <c r="M161" s="245">
        <v>211883405</v>
      </c>
      <c r="N161" s="246">
        <v>42895</v>
      </c>
      <c r="O161" s="245" t="s">
        <v>1308</v>
      </c>
    </row>
    <row r="162" spans="1:15" hidden="1" x14ac:dyDescent="0.25">
      <c r="A162" s="66">
        <v>151</v>
      </c>
      <c r="B162" s="67">
        <v>151</v>
      </c>
      <c r="C162" s="68" t="s">
        <v>551</v>
      </c>
      <c r="D162" s="91" t="s">
        <v>64</v>
      </c>
      <c r="E162" s="89" t="s">
        <v>684</v>
      </c>
      <c r="F162" s="68" t="s">
        <v>830</v>
      </c>
      <c r="G162" s="113">
        <v>211815858</v>
      </c>
      <c r="H162" s="119">
        <v>43396</v>
      </c>
      <c r="I162" s="119" t="s">
        <v>598</v>
      </c>
      <c r="J162" s="68" t="s">
        <v>629</v>
      </c>
      <c r="K162" s="82" t="s">
        <v>738</v>
      </c>
    </row>
    <row r="163" spans="1:15" ht="37.5" hidden="1" x14ac:dyDescent="0.25">
      <c r="A163" s="66">
        <v>152</v>
      </c>
      <c r="B163" s="67">
        <v>152</v>
      </c>
      <c r="C163" s="68" t="s">
        <v>413</v>
      </c>
      <c r="D163" s="91" t="s">
        <v>414</v>
      </c>
      <c r="E163" s="89" t="s">
        <v>640</v>
      </c>
      <c r="F163" s="68" t="s">
        <v>909</v>
      </c>
      <c r="G163" s="94">
        <v>211687191</v>
      </c>
      <c r="H163" s="119">
        <v>41300</v>
      </c>
      <c r="I163" s="94" t="s">
        <v>598</v>
      </c>
      <c r="J163" s="68" t="s">
        <v>603</v>
      </c>
      <c r="K163" s="82" t="s">
        <v>910</v>
      </c>
    </row>
    <row r="164" spans="1:15" ht="37.5" hidden="1" x14ac:dyDescent="0.25">
      <c r="A164" s="66">
        <v>153</v>
      </c>
      <c r="B164" s="67">
        <v>153</v>
      </c>
      <c r="C164" s="68" t="s">
        <v>337</v>
      </c>
      <c r="D164" s="91" t="s">
        <v>338</v>
      </c>
      <c r="E164" s="89" t="s">
        <v>687</v>
      </c>
      <c r="F164" s="68" t="s">
        <v>911</v>
      </c>
      <c r="G164" s="94">
        <v>215195267</v>
      </c>
      <c r="H164" s="119">
        <v>39336</v>
      </c>
      <c r="I164" s="94" t="s">
        <v>598</v>
      </c>
      <c r="J164" s="68" t="s">
        <v>642</v>
      </c>
      <c r="K164" s="125" t="s">
        <v>912</v>
      </c>
    </row>
    <row r="165" spans="1:15" ht="37.5" hidden="1" x14ac:dyDescent="0.25">
      <c r="A165" s="66">
        <v>154</v>
      </c>
      <c r="B165" s="67">
        <v>154</v>
      </c>
      <c r="C165" s="68" t="s">
        <v>339</v>
      </c>
      <c r="D165" s="91" t="s">
        <v>164</v>
      </c>
      <c r="E165" s="92" t="s">
        <v>696</v>
      </c>
      <c r="F165" s="105" t="s">
        <v>913</v>
      </c>
      <c r="G165" s="112">
        <v>215070116</v>
      </c>
      <c r="H165" s="119">
        <v>42954</v>
      </c>
      <c r="I165" s="94" t="s">
        <v>598</v>
      </c>
      <c r="J165" s="68" t="s">
        <v>625</v>
      </c>
      <c r="K165" s="125" t="s">
        <v>914</v>
      </c>
      <c r="L165" s="245" t="s">
        <v>1358</v>
      </c>
      <c r="M165" s="245">
        <v>215058423</v>
      </c>
      <c r="N165" s="246">
        <v>41416</v>
      </c>
      <c r="O165" s="245" t="s">
        <v>1308</v>
      </c>
    </row>
    <row r="166" spans="1:15" ht="37.5" hidden="1" x14ac:dyDescent="0.25">
      <c r="A166" s="66">
        <v>155</v>
      </c>
      <c r="B166" s="67">
        <v>155</v>
      </c>
      <c r="C166" s="68" t="s">
        <v>89</v>
      </c>
      <c r="D166" s="91" t="s">
        <v>101</v>
      </c>
      <c r="E166" s="90" t="s">
        <v>776</v>
      </c>
      <c r="F166" s="68" t="s">
        <v>915</v>
      </c>
      <c r="G166" s="94">
        <v>215409050</v>
      </c>
      <c r="H166" s="119">
        <v>41018</v>
      </c>
      <c r="I166" s="94" t="s">
        <v>598</v>
      </c>
      <c r="J166" s="68" t="s">
        <v>606</v>
      </c>
      <c r="K166" s="125" t="s">
        <v>888</v>
      </c>
    </row>
    <row r="167" spans="1:15" ht="37.5" hidden="1" x14ac:dyDescent="0.25">
      <c r="A167" s="66">
        <v>156</v>
      </c>
      <c r="B167" s="67">
        <v>156</v>
      </c>
      <c r="C167" s="68" t="s">
        <v>442</v>
      </c>
      <c r="D167" s="91" t="s">
        <v>86</v>
      </c>
      <c r="E167" s="90" t="s">
        <v>665</v>
      </c>
      <c r="F167" s="68" t="s">
        <v>916</v>
      </c>
      <c r="G167" s="94">
        <v>241667671</v>
      </c>
      <c r="H167" s="119">
        <v>41346</v>
      </c>
      <c r="I167" s="94" t="s">
        <v>793</v>
      </c>
      <c r="J167" s="68" t="s">
        <v>603</v>
      </c>
      <c r="K167" s="72" t="s">
        <v>917</v>
      </c>
    </row>
    <row r="168" spans="1:15" hidden="1" x14ac:dyDescent="0.25">
      <c r="A168" s="66">
        <v>157</v>
      </c>
      <c r="B168" s="67">
        <v>157</v>
      </c>
      <c r="C168" s="74" t="s">
        <v>102</v>
      </c>
      <c r="D168" s="91" t="s">
        <v>103</v>
      </c>
      <c r="E168" s="89" t="s">
        <v>637</v>
      </c>
      <c r="F168" s="103" t="s">
        <v>918</v>
      </c>
      <c r="G168" s="94">
        <v>211702457</v>
      </c>
      <c r="H168" s="119">
        <v>41611</v>
      </c>
      <c r="I168" s="94" t="s">
        <v>598</v>
      </c>
      <c r="J168" s="68" t="s">
        <v>7</v>
      </c>
      <c r="K168" s="125" t="s">
        <v>919</v>
      </c>
    </row>
    <row r="169" spans="1:15" hidden="1" x14ac:dyDescent="0.25">
      <c r="A169" s="66">
        <v>158</v>
      </c>
      <c r="B169" s="67">
        <v>158</v>
      </c>
      <c r="C169" s="74" t="s">
        <v>197</v>
      </c>
      <c r="D169" s="91" t="s">
        <v>198</v>
      </c>
      <c r="E169" s="89" t="s">
        <v>694</v>
      </c>
      <c r="F169" s="68" t="s">
        <v>920</v>
      </c>
      <c r="G169" s="94">
        <v>211592674</v>
      </c>
      <c r="H169" s="119">
        <v>42446</v>
      </c>
      <c r="I169" s="94" t="s">
        <v>598</v>
      </c>
      <c r="J169" s="68" t="s">
        <v>693</v>
      </c>
      <c r="K169" s="125" t="s">
        <v>921</v>
      </c>
      <c r="L169" s="245" t="s">
        <v>1341</v>
      </c>
      <c r="M169" s="245">
        <v>215070429</v>
      </c>
      <c r="N169" s="246">
        <v>42870</v>
      </c>
      <c r="O169" s="245" t="s">
        <v>1308</v>
      </c>
    </row>
    <row r="170" spans="1:15" hidden="1" x14ac:dyDescent="0.25">
      <c r="A170" s="66">
        <v>159</v>
      </c>
      <c r="B170" s="67">
        <v>159</v>
      </c>
      <c r="C170" s="75" t="s">
        <v>197</v>
      </c>
      <c r="D170" s="111" t="s">
        <v>248</v>
      </c>
      <c r="E170" s="87" t="s">
        <v>612</v>
      </c>
      <c r="F170" s="73" t="s">
        <v>922</v>
      </c>
      <c r="G170" s="111">
        <v>211844256</v>
      </c>
      <c r="H170" s="120">
        <v>42193</v>
      </c>
      <c r="I170" s="111" t="s">
        <v>598</v>
      </c>
      <c r="J170" s="73" t="s">
        <v>603</v>
      </c>
      <c r="K170" s="128" t="s">
        <v>923</v>
      </c>
    </row>
    <row r="171" spans="1:15" ht="37.5" hidden="1" x14ac:dyDescent="0.25">
      <c r="A171" s="66">
        <v>160</v>
      </c>
      <c r="B171" s="67">
        <v>160</v>
      </c>
      <c r="C171" s="68" t="s">
        <v>552</v>
      </c>
      <c r="D171" s="91" t="s">
        <v>140</v>
      </c>
      <c r="E171" s="89" t="s">
        <v>665</v>
      </c>
      <c r="F171" s="68" t="s">
        <v>924</v>
      </c>
      <c r="G171" s="94">
        <v>211643556</v>
      </c>
      <c r="H171" s="119">
        <v>39914</v>
      </c>
      <c r="I171" s="94" t="s">
        <v>598</v>
      </c>
      <c r="J171" s="105" t="s">
        <v>7</v>
      </c>
      <c r="K171" s="125"/>
    </row>
    <row r="172" spans="1:15" hidden="1" x14ac:dyDescent="0.25">
      <c r="A172" s="66">
        <v>161</v>
      </c>
      <c r="B172" s="67">
        <v>161</v>
      </c>
      <c r="C172" s="74" t="s">
        <v>282</v>
      </c>
      <c r="D172" s="91" t="s">
        <v>283</v>
      </c>
      <c r="E172" s="89">
        <v>1992</v>
      </c>
      <c r="F172" s="68" t="s">
        <v>925</v>
      </c>
      <c r="G172" s="94">
        <v>215231410</v>
      </c>
      <c r="H172" s="119">
        <v>43425</v>
      </c>
      <c r="I172" s="94" t="s">
        <v>598</v>
      </c>
      <c r="J172" s="68" t="s">
        <v>629</v>
      </c>
      <c r="K172" s="125" t="s">
        <v>926</v>
      </c>
    </row>
    <row r="173" spans="1:15" hidden="1" x14ac:dyDescent="0.25">
      <c r="A173" s="66">
        <v>162</v>
      </c>
      <c r="B173" s="67">
        <v>162</v>
      </c>
      <c r="C173" s="74" t="s">
        <v>340</v>
      </c>
      <c r="D173" s="91" t="s">
        <v>198</v>
      </c>
      <c r="E173" s="89" t="s">
        <v>651</v>
      </c>
      <c r="F173" s="68" t="s">
        <v>725</v>
      </c>
      <c r="G173" s="94">
        <v>215015314</v>
      </c>
      <c r="H173" s="119">
        <v>43322</v>
      </c>
      <c r="I173" s="94" t="s">
        <v>598</v>
      </c>
      <c r="J173" s="105" t="s">
        <v>642</v>
      </c>
      <c r="K173" s="125" t="s">
        <v>927</v>
      </c>
    </row>
    <row r="174" spans="1:15" ht="37.5" hidden="1" x14ac:dyDescent="0.25">
      <c r="A174" s="66">
        <v>163</v>
      </c>
      <c r="B174" s="67">
        <v>163</v>
      </c>
      <c r="C174" s="68" t="s">
        <v>339</v>
      </c>
      <c r="D174" s="91" t="s">
        <v>142</v>
      </c>
      <c r="E174" s="89" t="s">
        <v>928</v>
      </c>
      <c r="F174" s="68" t="s">
        <v>929</v>
      </c>
      <c r="G174" s="94">
        <v>211521813</v>
      </c>
      <c r="H174" s="119">
        <v>42485</v>
      </c>
      <c r="I174" s="94" t="s">
        <v>598</v>
      </c>
      <c r="J174" s="105" t="s">
        <v>930</v>
      </c>
      <c r="K174" s="125" t="s">
        <v>931</v>
      </c>
      <c r="L174" s="245" t="s">
        <v>1484</v>
      </c>
      <c r="M174" s="245">
        <v>215017084</v>
      </c>
      <c r="N174" s="246">
        <v>42738</v>
      </c>
      <c r="O174" s="245" t="s">
        <v>1308</v>
      </c>
    </row>
    <row r="175" spans="1:15" hidden="1" x14ac:dyDescent="0.25">
      <c r="A175" s="66">
        <v>164</v>
      </c>
      <c r="B175" s="67">
        <v>164</v>
      </c>
      <c r="C175" s="68" t="s">
        <v>505</v>
      </c>
      <c r="D175" s="91" t="s">
        <v>506</v>
      </c>
      <c r="E175" s="95">
        <v>1993</v>
      </c>
      <c r="F175" s="68" t="s">
        <v>932</v>
      </c>
      <c r="G175" s="95">
        <v>215286324</v>
      </c>
      <c r="H175" s="119">
        <v>40023</v>
      </c>
      <c r="I175" s="94" t="s">
        <v>598</v>
      </c>
      <c r="J175" s="68" t="s">
        <v>642</v>
      </c>
      <c r="K175" s="125" t="s">
        <v>933</v>
      </c>
    </row>
    <row r="176" spans="1:15" hidden="1" x14ac:dyDescent="0.25">
      <c r="A176" s="66">
        <v>165</v>
      </c>
      <c r="B176" s="67">
        <v>165</v>
      </c>
      <c r="C176" s="74" t="s">
        <v>553</v>
      </c>
      <c r="D176" s="91" t="s">
        <v>554</v>
      </c>
      <c r="E176" s="89" t="s">
        <v>766</v>
      </c>
      <c r="F176" s="68" t="s">
        <v>934</v>
      </c>
      <c r="G176" s="94">
        <v>210012988</v>
      </c>
      <c r="H176" s="119">
        <v>42473</v>
      </c>
      <c r="I176" s="94" t="s">
        <v>598</v>
      </c>
      <c r="J176" s="68" t="s">
        <v>9</v>
      </c>
      <c r="K176" s="125"/>
    </row>
    <row r="177" spans="1:15" ht="37.5" hidden="1" x14ac:dyDescent="0.25">
      <c r="A177" s="66">
        <v>166</v>
      </c>
      <c r="B177" s="67">
        <v>166</v>
      </c>
      <c r="C177" s="68" t="s">
        <v>341</v>
      </c>
      <c r="D177" s="91" t="s">
        <v>81</v>
      </c>
      <c r="E177" s="89" t="s">
        <v>651</v>
      </c>
      <c r="F177" s="68" t="s">
        <v>935</v>
      </c>
      <c r="G177" s="94">
        <v>215090563</v>
      </c>
      <c r="H177" s="119">
        <v>42224</v>
      </c>
      <c r="I177" s="94" t="s">
        <v>598</v>
      </c>
      <c r="J177" s="105" t="s">
        <v>642</v>
      </c>
      <c r="K177" s="82" t="s">
        <v>936</v>
      </c>
    </row>
    <row r="178" spans="1:15" ht="37.5" hidden="1" x14ac:dyDescent="0.25">
      <c r="A178" s="66">
        <v>167</v>
      </c>
      <c r="B178" s="67">
        <v>167</v>
      </c>
      <c r="C178" s="68" t="s">
        <v>342</v>
      </c>
      <c r="D178" s="91" t="s">
        <v>343</v>
      </c>
      <c r="E178" s="89" t="s">
        <v>696</v>
      </c>
      <c r="F178" s="68" t="s">
        <v>937</v>
      </c>
      <c r="G178" s="94">
        <v>215084895</v>
      </c>
      <c r="H178" s="119">
        <v>38370</v>
      </c>
      <c r="I178" s="94" t="s">
        <v>598</v>
      </c>
      <c r="J178" s="105" t="s">
        <v>8</v>
      </c>
      <c r="K178" s="125" t="s">
        <v>938</v>
      </c>
    </row>
    <row r="179" spans="1:15" ht="37.5" hidden="1" x14ac:dyDescent="0.25">
      <c r="A179" s="66">
        <v>168</v>
      </c>
      <c r="B179" s="67">
        <v>168</v>
      </c>
      <c r="C179" s="74" t="s">
        <v>344</v>
      </c>
      <c r="D179" s="91" t="s">
        <v>345</v>
      </c>
      <c r="E179" s="89" t="s">
        <v>651</v>
      </c>
      <c r="F179" s="68" t="s">
        <v>939</v>
      </c>
      <c r="G179" s="94">
        <v>215192060</v>
      </c>
      <c r="H179" s="119">
        <v>41838</v>
      </c>
      <c r="I179" s="94" t="s">
        <v>598</v>
      </c>
      <c r="J179" s="68" t="s">
        <v>8</v>
      </c>
      <c r="K179" s="127" t="s">
        <v>908</v>
      </c>
    </row>
    <row r="180" spans="1:15" ht="37.5" hidden="1" x14ac:dyDescent="0.25">
      <c r="A180" s="66">
        <v>169</v>
      </c>
      <c r="B180" s="67">
        <v>169</v>
      </c>
      <c r="C180" s="74" t="s">
        <v>346</v>
      </c>
      <c r="D180" s="91" t="s">
        <v>347</v>
      </c>
      <c r="E180" s="89" t="s">
        <v>612</v>
      </c>
      <c r="F180" s="68" t="s">
        <v>940</v>
      </c>
      <c r="G180" s="94">
        <v>211771242</v>
      </c>
      <c r="H180" s="119">
        <v>41899</v>
      </c>
      <c r="I180" s="94" t="s">
        <v>598</v>
      </c>
      <c r="J180" s="68" t="s">
        <v>8</v>
      </c>
      <c r="K180" s="125" t="s">
        <v>941</v>
      </c>
    </row>
    <row r="181" spans="1:15" ht="37.5" hidden="1" x14ac:dyDescent="0.25">
      <c r="A181" s="66">
        <v>170</v>
      </c>
      <c r="B181" s="67">
        <v>170</v>
      </c>
      <c r="C181" s="76" t="s">
        <v>104</v>
      </c>
      <c r="D181" s="91" t="s">
        <v>105</v>
      </c>
      <c r="E181" s="89" t="s">
        <v>665</v>
      </c>
      <c r="F181" s="68" t="s">
        <v>940</v>
      </c>
      <c r="G181" s="94">
        <v>211845747</v>
      </c>
      <c r="H181" s="119">
        <v>39259</v>
      </c>
      <c r="I181" s="94" t="s">
        <v>598</v>
      </c>
      <c r="J181" s="68" t="s">
        <v>625</v>
      </c>
      <c r="K181" s="127" t="s">
        <v>942</v>
      </c>
    </row>
    <row r="182" spans="1:15" hidden="1" x14ac:dyDescent="0.25">
      <c r="A182" s="66">
        <v>171</v>
      </c>
      <c r="B182" s="67">
        <v>171</v>
      </c>
      <c r="C182" s="68" t="s">
        <v>443</v>
      </c>
      <c r="D182" s="91" t="s">
        <v>74</v>
      </c>
      <c r="E182" s="89" t="s">
        <v>729</v>
      </c>
      <c r="F182" s="68" t="s">
        <v>943</v>
      </c>
      <c r="G182" s="94">
        <v>211787278</v>
      </c>
      <c r="H182" s="119">
        <v>41731</v>
      </c>
      <c r="I182" s="94" t="s">
        <v>598</v>
      </c>
      <c r="J182" s="105" t="s">
        <v>625</v>
      </c>
      <c r="K182" s="125" t="s">
        <v>752</v>
      </c>
    </row>
    <row r="183" spans="1:15" ht="37.5" hidden="1" x14ac:dyDescent="0.25">
      <c r="A183" s="66">
        <v>172</v>
      </c>
      <c r="B183" s="67">
        <v>172</v>
      </c>
      <c r="C183" s="68" t="s">
        <v>199</v>
      </c>
      <c r="D183" s="91" t="s">
        <v>200</v>
      </c>
      <c r="E183" s="92" t="s">
        <v>684</v>
      </c>
      <c r="F183" s="105" t="s">
        <v>944</v>
      </c>
      <c r="G183" s="112">
        <v>211853779</v>
      </c>
      <c r="H183" s="119">
        <v>41678</v>
      </c>
      <c r="I183" s="94" t="s">
        <v>598</v>
      </c>
      <c r="J183" s="68" t="s">
        <v>625</v>
      </c>
      <c r="K183" s="125" t="s">
        <v>752</v>
      </c>
      <c r="L183" s="245" t="s">
        <v>1309</v>
      </c>
      <c r="M183" s="245">
        <v>79187011308</v>
      </c>
      <c r="N183" s="246">
        <v>43203</v>
      </c>
      <c r="O183" s="245" t="s">
        <v>1310</v>
      </c>
    </row>
    <row r="184" spans="1:15" hidden="1" x14ac:dyDescent="0.25">
      <c r="A184" s="66">
        <v>173</v>
      </c>
      <c r="B184" s="67">
        <v>173</v>
      </c>
      <c r="C184" s="68" t="s">
        <v>116</v>
      </c>
      <c r="D184" s="91" t="s">
        <v>444</v>
      </c>
      <c r="E184" s="90" t="s">
        <v>687</v>
      </c>
      <c r="F184" s="68" t="s">
        <v>822</v>
      </c>
      <c r="G184" s="94">
        <v>215227056</v>
      </c>
      <c r="H184" s="119">
        <v>39588</v>
      </c>
      <c r="I184" s="94" t="s">
        <v>598</v>
      </c>
      <c r="J184" s="68" t="s">
        <v>8</v>
      </c>
      <c r="K184" s="69" t="s">
        <v>600</v>
      </c>
    </row>
    <row r="185" spans="1:15" ht="37.5" hidden="1" x14ac:dyDescent="0.25">
      <c r="A185" s="66">
        <v>174</v>
      </c>
      <c r="B185" s="67">
        <v>174</v>
      </c>
      <c r="C185" s="74" t="s">
        <v>49</v>
      </c>
      <c r="D185" s="91" t="s">
        <v>76</v>
      </c>
      <c r="E185" s="89" t="s">
        <v>694</v>
      </c>
      <c r="F185" s="68" t="s">
        <v>945</v>
      </c>
      <c r="G185" s="94">
        <v>211523729</v>
      </c>
      <c r="H185" s="119">
        <v>43605</v>
      </c>
      <c r="I185" s="94" t="s">
        <v>598</v>
      </c>
      <c r="J185" s="68" t="s">
        <v>642</v>
      </c>
      <c r="K185" s="125" t="s">
        <v>946</v>
      </c>
      <c r="L185" s="245" t="s">
        <v>1321</v>
      </c>
      <c r="M185" s="245">
        <v>211574229</v>
      </c>
      <c r="N185" s="246">
        <v>40336</v>
      </c>
      <c r="O185" s="245" t="s">
        <v>1308</v>
      </c>
    </row>
    <row r="186" spans="1:15" ht="37.5" hidden="1" x14ac:dyDescent="0.25">
      <c r="A186" s="66">
        <v>175</v>
      </c>
      <c r="B186" s="67">
        <v>175</v>
      </c>
      <c r="C186" s="68" t="s">
        <v>348</v>
      </c>
      <c r="D186" s="91" t="s">
        <v>74</v>
      </c>
      <c r="E186" s="95">
        <v>1989</v>
      </c>
      <c r="F186" s="68" t="s">
        <v>874</v>
      </c>
      <c r="G186" s="94">
        <v>215075565</v>
      </c>
      <c r="H186" s="119">
        <v>43353</v>
      </c>
      <c r="I186" s="94" t="s">
        <v>598</v>
      </c>
      <c r="J186" s="68" t="s">
        <v>642</v>
      </c>
      <c r="K186" s="104" t="s">
        <v>947</v>
      </c>
    </row>
    <row r="187" spans="1:15" hidden="1" x14ac:dyDescent="0.25">
      <c r="A187" s="66">
        <v>176</v>
      </c>
      <c r="B187" s="67">
        <v>176</v>
      </c>
      <c r="C187" s="74" t="s">
        <v>555</v>
      </c>
      <c r="D187" s="91" t="s">
        <v>556</v>
      </c>
      <c r="E187" s="89" t="s">
        <v>684</v>
      </c>
      <c r="F187" s="68" t="s">
        <v>948</v>
      </c>
      <c r="G187" s="94">
        <v>211895206</v>
      </c>
      <c r="H187" s="119">
        <v>41031</v>
      </c>
      <c r="I187" s="94" t="s">
        <v>598</v>
      </c>
      <c r="J187" s="68" t="s">
        <v>7</v>
      </c>
      <c r="K187" s="82"/>
    </row>
    <row r="188" spans="1:15" ht="37.5" hidden="1" x14ac:dyDescent="0.25">
      <c r="A188" s="66">
        <v>177</v>
      </c>
      <c r="B188" s="67">
        <v>177</v>
      </c>
      <c r="C188" s="74" t="s">
        <v>340</v>
      </c>
      <c r="D188" s="91" t="s">
        <v>138</v>
      </c>
      <c r="E188" s="89" t="s">
        <v>776</v>
      </c>
      <c r="F188" s="68" t="s">
        <v>949</v>
      </c>
      <c r="G188" s="94">
        <v>211602337</v>
      </c>
      <c r="H188" s="119">
        <v>39035</v>
      </c>
      <c r="I188" s="94" t="s">
        <v>598</v>
      </c>
      <c r="J188" s="68" t="s">
        <v>8</v>
      </c>
      <c r="K188" s="125" t="s">
        <v>900</v>
      </c>
    </row>
    <row r="189" spans="1:15" ht="37.5" hidden="1" x14ac:dyDescent="0.25">
      <c r="A189" s="66">
        <v>178</v>
      </c>
      <c r="B189" s="67">
        <v>178</v>
      </c>
      <c r="C189" s="68" t="s">
        <v>255</v>
      </c>
      <c r="D189" s="91" t="s">
        <v>256</v>
      </c>
      <c r="E189" s="89" t="s">
        <v>928</v>
      </c>
      <c r="F189" s="68" t="s">
        <v>950</v>
      </c>
      <c r="G189" s="94">
        <v>215166646</v>
      </c>
      <c r="H189" s="119">
        <v>42619</v>
      </c>
      <c r="I189" s="94" t="s">
        <v>598</v>
      </c>
      <c r="J189" s="105" t="s">
        <v>8</v>
      </c>
      <c r="K189" s="82" t="s">
        <v>653</v>
      </c>
      <c r="L189" s="245" t="s">
        <v>1471</v>
      </c>
      <c r="M189" s="245">
        <v>201509762</v>
      </c>
      <c r="N189" s="245" t="s">
        <v>1472</v>
      </c>
      <c r="O189" s="245" t="s">
        <v>1505</v>
      </c>
    </row>
    <row r="190" spans="1:15" ht="37.5" hidden="1" x14ac:dyDescent="0.25">
      <c r="A190" s="66">
        <v>179</v>
      </c>
      <c r="B190" s="67">
        <v>179</v>
      </c>
      <c r="C190" s="74" t="s">
        <v>106</v>
      </c>
      <c r="D190" s="91" t="s">
        <v>107</v>
      </c>
      <c r="E190" s="89" t="s">
        <v>608</v>
      </c>
      <c r="F190" s="68" t="s">
        <v>951</v>
      </c>
      <c r="G190" s="94">
        <v>211017336</v>
      </c>
      <c r="H190" s="119">
        <v>37845</v>
      </c>
      <c r="I190" s="94" t="s">
        <v>598</v>
      </c>
      <c r="J190" s="68" t="s">
        <v>8</v>
      </c>
      <c r="K190" s="127" t="s">
        <v>952</v>
      </c>
    </row>
    <row r="191" spans="1:15" hidden="1" x14ac:dyDescent="0.25">
      <c r="A191" s="66">
        <v>180</v>
      </c>
      <c r="B191" s="67">
        <v>180</v>
      </c>
      <c r="C191" s="74" t="s">
        <v>171</v>
      </c>
      <c r="D191" s="91" t="s">
        <v>349</v>
      </c>
      <c r="E191" s="89" t="s">
        <v>651</v>
      </c>
      <c r="F191" s="68" t="s">
        <v>953</v>
      </c>
      <c r="G191" s="94">
        <v>215137881</v>
      </c>
      <c r="H191" s="119">
        <v>38799</v>
      </c>
      <c r="I191" s="94" t="s">
        <v>598</v>
      </c>
      <c r="J191" s="68" t="s">
        <v>625</v>
      </c>
      <c r="K191" s="82" t="s">
        <v>857</v>
      </c>
    </row>
    <row r="192" spans="1:15" ht="37.5" hidden="1" x14ac:dyDescent="0.25">
      <c r="A192" s="66">
        <v>181</v>
      </c>
      <c r="B192" s="67">
        <v>181</v>
      </c>
      <c r="C192" s="68" t="s">
        <v>507</v>
      </c>
      <c r="D192" s="91" t="s">
        <v>81</v>
      </c>
      <c r="E192" s="89" t="s">
        <v>612</v>
      </c>
      <c r="F192" s="68" t="s">
        <v>954</v>
      </c>
      <c r="G192" s="94">
        <v>211803898</v>
      </c>
      <c r="H192" s="119">
        <v>41765</v>
      </c>
      <c r="I192" s="94" t="s">
        <v>598</v>
      </c>
      <c r="J192" s="105" t="s">
        <v>7</v>
      </c>
      <c r="K192" s="125"/>
    </row>
    <row r="193" spans="1:15" ht="37.5" hidden="1" x14ac:dyDescent="0.25">
      <c r="A193" s="66">
        <v>182</v>
      </c>
      <c r="B193" s="67">
        <v>182</v>
      </c>
      <c r="C193" s="74" t="s">
        <v>445</v>
      </c>
      <c r="D193" s="91" t="s">
        <v>202</v>
      </c>
      <c r="E193" s="89" t="s">
        <v>649</v>
      </c>
      <c r="F193" s="68" t="s">
        <v>955</v>
      </c>
      <c r="G193" s="94">
        <v>215259582</v>
      </c>
      <c r="H193" s="119">
        <v>43671</v>
      </c>
      <c r="I193" s="94" t="s">
        <v>598</v>
      </c>
      <c r="J193" s="68" t="s">
        <v>629</v>
      </c>
      <c r="K193" s="82" t="s">
        <v>809</v>
      </c>
    </row>
    <row r="194" spans="1:15" ht="37.5" hidden="1" x14ac:dyDescent="0.25">
      <c r="A194" s="66">
        <v>183</v>
      </c>
      <c r="B194" s="67">
        <v>183</v>
      </c>
      <c r="C194" s="74" t="s">
        <v>201</v>
      </c>
      <c r="D194" s="91" t="s">
        <v>202</v>
      </c>
      <c r="E194" s="89" t="s">
        <v>736</v>
      </c>
      <c r="F194" s="68" t="s">
        <v>956</v>
      </c>
      <c r="G194" s="95">
        <v>211687661</v>
      </c>
      <c r="H194" s="119">
        <v>41338</v>
      </c>
      <c r="I194" s="94" t="s">
        <v>598</v>
      </c>
      <c r="J194" s="68" t="s">
        <v>8</v>
      </c>
      <c r="K194" s="125" t="s">
        <v>957</v>
      </c>
      <c r="L194" s="245" t="s">
        <v>1314</v>
      </c>
      <c r="M194" s="245">
        <v>211897645</v>
      </c>
      <c r="N194" s="246">
        <v>43111</v>
      </c>
      <c r="O194" s="245" t="s">
        <v>1308</v>
      </c>
    </row>
    <row r="195" spans="1:15" hidden="1" x14ac:dyDescent="0.25">
      <c r="A195" s="66">
        <v>184</v>
      </c>
      <c r="B195" s="67">
        <v>184</v>
      </c>
      <c r="C195" s="74" t="s">
        <v>350</v>
      </c>
      <c r="D195" s="91" t="s">
        <v>351</v>
      </c>
      <c r="E195" s="89" t="s">
        <v>674</v>
      </c>
      <c r="F195" s="68" t="s">
        <v>958</v>
      </c>
      <c r="G195" s="94">
        <v>215163832</v>
      </c>
      <c r="H195" s="119">
        <v>39020</v>
      </c>
      <c r="I195" s="94" t="s">
        <v>598</v>
      </c>
      <c r="J195" s="68" t="s">
        <v>686</v>
      </c>
      <c r="K195" s="82" t="s">
        <v>959</v>
      </c>
    </row>
    <row r="196" spans="1:15" hidden="1" x14ac:dyDescent="0.25">
      <c r="A196" s="66">
        <v>185</v>
      </c>
      <c r="B196" s="67">
        <v>185</v>
      </c>
      <c r="C196" s="74" t="s">
        <v>160</v>
      </c>
      <c r="D196" s="91" t="s">
        <v>111</v>
      </c>
      <c r="E196" s="89" t="s">
        <v>696</v>
      </c>
      <c r="F196" s="68" t="s">
        <v>960</v>
      </c>
      <c r="G196" s="94">
        <v>215054573</v>
      </c>
      <c r="H196" s="119">
        <v>43228</v>
      </c>
      <c r="I196" s="94" t="s">
        <v>598</v>
      </c>
      <c r="J196" s="68" t="s">
        <v>677</v>
      </c>
      <c r="K196" s="82" t="s">
        <v>961</v>
      </c>
      <c r="L196" s="245" t="s">
        <v>1322</v>
      </c>
      <c r="M196" s="245">
        <v>211814393</v>
      </c>
      <c r="N196" s="246">
        <v>43717</v>
      </c>
      <c r="O196" s="245" t="s">
        <v>1308</v>
      </c>
    </row>
    <row r="197" spans="1:15" hidden="1" x14ac:dyDescent="0.25">
      <c r="A197" s="66">
        <v>186</v>
      </c>
      <c r="B197" s="67">
        <v>186</v>
      </c>
      <c r="C197" s="68" t="s">
        <v>446</v>
      </c>
      <c r="D197" s="91" t="s">
        <v>447</v>
      </c>
      <c r="E197" s="96">
        <v>1987</v>
      </c>
      <c r="F197" s="68" t="s">
        <v>962</v>
      </c>
      <c r="G197" s="94">
        <v>215054381</v>
      </c>
      <c r="H197" s="119">
        <v>42450</v>
      </c>
      <c r="I197" s="94" t="s">
        <v>598</v>
      </c>
      <c r="J197" s="68" t="s">
        <v>693</v>
      </c>
      <c r="K197" s="68" t="s">
        <v>963</v>
      </c>
    </row>
    <row r="198" spans="1:15" ht="37.5" hidden="1" x14ac:dyDescent="0.25">
      <c r="A198" s="66">
        <v>187</v>
      </c>
      <c r="B198" s="67">
        <v>187</v>
      </c>
      <c r="C198" s="74" t="s">
        <v>257</v>
      </c>
      <c r="D198" s="91" t="s">
        <v>129</v>
      </c>
      <c r="E198" s="89" t="s">
        <v>736</v>
      </c>
      <c r="F198" s="68" t="s">
        <v>964</v>
      </c>
      <c r="G198" s="94">
        <v>215169909</v>
      </c>
      <c r="H198" s="119">
        <v>41404</v>
      </c>
      <c r="I198" s="94" t="s">
        <v>598</v>
      </c>
      <c r="J198" s="68" t="s">
        <v>965</v>
      </c>
      <c r="K198" s="82" t="s">
        <v>966</v>
      </c>
      <c r="L198" s="245" t="s">
        <v>1372</v>
      </c>
      <c r="M198" s="245">
        <v>211853580</v>
      </c>
      <c r="N198" s="246">
        <v>41996</v>
      </c>
      <c r="O198" s="245" t="s">
        <v>1308</v>
      </c>
    </row>
    <row r="199" spans="1:15" hidden="1" x14ac:dyDescent="0.25">
      <c r="A199" s="66">
        <v>188</v>
      </c>
      <c r="B199" s="67">
        <v>188</v>
      </c>
      <c r="C199" s="74" t="s">
        <v>236</v>
      </c>
      <c r="D199" s="91" t="s">
        <v>111</v>
      </c>
      <c r="E199" s="89" t="s">
        <v>618</v>
      </c>
      <c r="F199" s="68" t="s">
        <v>967</v>
      </c>
      <c r="G199" s="94">
        <v>211112866</v>
      </c>
      <c r="H199" s="119">
        <v>38603</v>
      </c>
      <c r="I199" s="94" t="s">
        <v>598</v>
      </c>
      <c r="J199" s="68" t="s">
        <v>693</v>
      </c>
      <c r="K199" s="125" t="s">
        <v>968</v>
      </c>
      <c r="L199" s="245" t="s">
        <v>1485</v>
      </c>
      <c r="M199" s="245">
        <v>211173880</v>
      </c>
      <c r="N199" s="246">
        <v>39297</v>
      </c>
      <c r="O199" s="245" t="s">
        <v>1308</v>
      </c>
    </row>
    <row r="200" spans="1:15" ht="37.5" hidden="1" x14ac:dyDescent="0.25">
      <c r="A200" s="66">
        <v>189</v>
      </c>
      <c r="B200" s="67">
        <v>189</v>
      </c>
      <c r="C200" s="74" t="s">
        <v>448</v>
      </c>
      <c r="D200" s="91" t="s">
        <v>447</v>
      </c>
      <c r="E200" s="89" t="s">
        <v>622</v>
      </c>
      <c r="F200" s="68" t="s">
        <v>969</v>
      </c>
      <c r="G200" s="94">
        <v>215049328</v>
      </c>
      <c r="H200" s="119">
        <v>43720</v>
      </c>
      <c r="I200" s="94" t="s">
        <v>598</v>
      </c>
      <c r="J200" s="68" t="s">
        <v>686</v>
      </c>
      <c r="K200" s="125" t="s">
        <v>600</v>
      </c>
    </row>
    <row r="201" spans="1:15" hidden="1" x14ac:dyDescent="0.25">
      <c r="A201" s="66">
        <v>190</v>
      </c>
      <c r="B201" s="67">
        <v>190</v>
      </c>
      <c r="C201" s="74" t="s">
        <v>203</v>
      </c>
      <c r="D201" s="91" t="s">
        <v>204</v>
      </c>
      <c r="E201" s="89" t="s">
        <v>645</v>
      </c>
      <c r="F201" s="68" t="s">
        <v>970</v>
      </c>
      <c r="G201" s="94">
        <v>211499335</v>
      </c>
      <c r="H201" s="119">
        <v>38863</v>
      </c>
      <c r="I201" s="94" t="s">
        <v>598</v>
      </c>
      <c r="J201" s="68" t="s">
        <v>625</v>
      </c>
      <c r="K201" s="125" t="s">
        <v>971</v>
      </c>
      <c r="L201" s="245" t="s">
        <v>1335</v>
      </c>
      <c r="M201" s="245">
        <v>211592650</v>
      </c>
      <c r="N201" s="246">
        <v>38863</v>
      </c>
      <c r="O201" s="245" t="s">
        <v>1308</v>
      </c>
    </row>
    <row r="202" spans="1:15" hidden="1" x14ac:dyDescent="0.25">
      <c r="A202" s="66">
        <v>191</v>
      </c>
      <c r="B202" s="67">
        <v>191</v>
      </c>
      <c r="C202" s="74" t="s">
        <v>108</v>
      </c>
      <c r="D202" s="91" t="s">
        <v>109</v>
      </c>
      <c r="E202" s="89" t="s">
        <v>766</v>
      </c>
      <c r="F202" s="68" t="s">
        <v>967</v>
      </c>
      <c r="G202" s="94">
        <v>210110216</v>
      </c>
      <c r="H202" s="119">
        <v>42681</v>
      </c>
      <c r="I202" s="94" t="s">
        <v>598</v>
      </c>
      <c r="J202" s="68" t="s">
        <v>625</v>
      </c>
      <c r="K202" s="125" t="s">
        <v>829</v>
      </c>
    </row>
    <row r="203" spans="1:15" ht="37.5" hidden="1" x14ac:dyDescent="0.25">
      <c r="A203" s="66">
        <v>192</v>
      </c>
      <c r="B203" s="67">
        <v>192</v>
      </c>
      <c r="C203" s="74" t="s">
        <v>229</v>
      </c>
      <c r="D203" s="91" t="s">
        <v>202</v>
      </c>
      <c r="E203" s="89" t="s">
        <v>622</v>
      </c>
      <c r="F203" s="68" t="s">
        <v>972</v>
      </c>
      <c r="G203" s="94">
        <v>215139996</v>
      </c>
      <c r="H203" s="119">
        <v>41177</v>
      </c>
      <c r="I203" s="94" t="s">
        <v>598</v>
      </c>
      <c r="J203" s="105" t="s">
        <v>642</v>
      </c>
      <c r="K203" s="82" t="s">
        <v>973</v>
      </c>
    </row>
    <row r="204" spans="1:15" ht="37.5" hidden="1" x14ac:dyDescent="0.25">
      <c r="A204" s="66">
        <v>193</v>
      </c>
      <c r="B204" s="67">
        <v>193</v>
      </c>
      <c r="C204" s="74" t="s">
        <v>155</v>
      </c>
      <c r="D204" s="91" t="s">
        <v>156</v>
      </c>
      <c r="E204" s="89" t="s">
        <v>622</v>
      </c>
      <c r="F204" s="103" t="s">
        <v>974</v>
      </c>
      <c r="G204" s="94">
        <v>215124576</v>
      </c>
      <c r="H204" s="119">
        <v>43671</v>
      </c>
      <c r="I204" s="94" t="s">
        <v>598</v>
      </c>
      <c r="J204" s="68" t="s">
        <v>629</v>
      </c>
      <c r="K204" s="125" t="s">
        <v>738</v>
      </c>
      <c r="L204" s="245" t="s">
        <v>1342</v>
      </c>
      <c r="M204" s="245">
        <v>215168081</v>
      </c>
      <c r="N204" s="246">
        <v>42629</v>
      </c>
      <c r="O204" s="245" t="s">
        <v>1308</v>
      </c>
    </row>
    <row r="205" spans="1:15" hidden="1" x14ac:dyDescent="0.25">
      <c r="A205" s="66">
        <v>194</v>
      </c>
      <c r="B205" s="67">
        <v>194</v>
      </c>
      <c r="C205" s="74" t="s">
        <v>420</v>
      </c>
      <c r="D205" s="91" t="s">
        <v>421</v>
      </c>
      <c r="E205" s="89" t="s">
        <v>687</v>
      </c>
      <c r="F205" s="103" t="s">
        <v>822</v>
      </c>
      <c r="G205" s="94">
        <v>215227234</v>
      </c>
      <c r="H205" s="119">
        <v>39589</v>
      </c>
      <c r="I205" s="94" t="s">
        <v>598</v>
      </c>
      <c r="J205" s="68" t="s">
        <v>642</v>
      </c>
      <c r="K205" s="125" t="s">
        <v>975</v>
      </c>
    </row>
    <row r="206" spans="1:15" hidden="1" x14ac:dyDescent="0.25">
      <c r="A206" s="66">
        <v>195</v>
      </c>
      <c r="B206" s="67">
        <v>195</v>
      </c>
      <c r="C206" s="68" t="s">
        <v>188</v>
      </c>
      <c r="D206" s="91" t="s">
        <v>107</v>
      </c>
      <c r="E206" s="89" t="s">
        <v>601</v>
      </c>
      <c r="F206" s="68" t="s">
        <v>830</v>
      </c>
      <c r="G206" s="94">
        <v>215098770</v>
      </c>
      <c r="H206" s="119">
        <v>38524</v>
      </c>
      <c r="I206" s="94" t="s">
        <v>598</v>
      </c>
      <c r="J206" s="68" t="s">
        <v>629</v>
      </c>
      <c r="K206" s="125" t="s">
        <v>738</v>
      </c>
      <c r="L206" s="245" t="s">
        <v>186</v>
      </c>
      <c r="M206" s="245">
        <v>215153135</v>
      </c>
      <c r="N206" s="246">
        <v>42408</v>
      </c>
      <c r="O206" s="245" t="s">
        <v>1308</v>
      </c>
    </row>
    <row r="207" spans="1:15" hidden="1" x14ac:dyDescent="0.25">
      <c r="A207" s="66">
        <v>196</v>
      </c>
      <c r="B207" s="67">
        <v>196</v>
      </c>
      <c r="C207" s="74" t="s">
        <v>205</v>
      </c>
      <c r="D207" s="91" t="s">
        <v>206</v>
      </c>
      <c r="E207" s="89" t="s">
        <v>645</v>
      </c>
      <c r="F207" s="68" t="s">
        <v>976</v>
      </c>
      <c r="G207" s="94">
        <v>211591150</v>
      </c>
      <c r="H207" s="119">
        <v>41327</v>
      </c>
      <c r="I207" s="94" t="s">
        <v>598</v>
      </c>
      <c r="J207" s="68" t="s">
        <v>693</v>
      </c>
      <c r="K207" s="126" t="s">
        <v>977</v>
      </c>
      <c r="L207" s="245" t="s">
        <v>1313</v>
      </c>
      <c r="M207" s="245">
        <v>211523727</v>
      </c>
      <c r="N207" s="246">
        <v>43523</v>
      </c>
      <c r="O207" s="245" t="s">
        <v>1308</v>
      </c>
    </row>
    <row r="208" spans="1:15" hidden="1" x14ac:dyDescent="0.25">
      <c r="A208" s="66">
        <v>197</v>
      </c>
      <c r="B208" s="67">
        <v>197</v>
      </c>
      <c r="C208" s="74" t="s">
        <v>258</v>
      </c>
      <c r="D208" s="91" t="s">
        <v>259</v>
      </c>
      <c r="E208" s="89" t="s">
        <v>601</v>
      </c>
      <c r="F208" s="68" t="s">
        <v>830</v>
      </c>
      <c r="G208" s="94">
        <v>215167664</v>
      </c>
      <c r="H208" s="119">
        <v>38925</v>
      </c>
      <c r="I208" s="94" t="s">
        <v>598</v>
      </c>
      <c r="J208" s="68" t="s">
        <v>629</v>
      </c>
      <c r="K208" s="125" t="s">
        <v>738</v>
      </c>
      <c r="L208" s="245" t="s">
        <v>1365</v>
      </c>
      <c r="M208" s="245">
        <v>215182970</v>
      </c>
      <c r="N208" s="246">
        <v>39156</v>
      </c>
      <c r="O208" s="245" t="s">
        <v>1308</v>
      </c>
    </row>
    <row r="209" spans="1:15" hidden="1" x14ac:dyDescent="0.25">
      <c r="A209" s="66">
        <v>198</v>
      </c>
      <c r="B209" s="67">
        <v>198</v>
      </c>
      <c r="C209" s="74" t="s">
        <v>207</v>
      </c>
      <c r="D209" s="91" t="s">
        <v>208</v>
      </c>
      <c r="E209" s="89" t="s">
        <v>601</v>
      </c>
      <c r="F209" s="68" t="s">
        <v>978</v>
      </c>
      <c r="G209" s="94">
        <v>215179141</v>
      </c>
      <c r="H209" s="119">
        <v>39001</v>
      </c>
      <c r="I209" s="119" t="s">
        <v>598</v>
      </c>
      <c r="J209" s="68" t="s">
        <v>629</v>
      </c>
      <c r="K209" s="129" t="s">
        <v>738</v>
      </c>
      <c r="L209" s="245" t="s">
        <v>1316</v>
      </c>
      <c r="M209" s="245">
        <v>215246105</v>
      </c>
      <c r="N209" s="246">
        <v>39553</v>
      </c>
      <c r="O209" s="245" t="s">
        <v>1308</v>
      </c>
    </row>
    <row r="210" spans="1:15" hidden="1" x14ac:dyDescent="0.25">
      <c r="A210" s="66">
        <v>199</v>
      </c>
      <c r="B210" s="67">
        <v>199</v>
      </c>
      <c r="C210" s="74" t="s">
        <v>352</v>
      </c>
      <c r="D210" s="91" t="s">
        <v>353</v>
      </c>
      <c r="E210" s="89" t="s">
        <v>601</v>
      </c>
      <c r="F210" s="68" t="s">
        <v>874</v>
      </c>
      <c r="G210" s="94">
        <v>215111230</v>
      </c>
      <c r="H210" s="119">
        <v>38558</v>
      </c>
      <c r="I210" s="94" t="s">
        <v>598</v>
      </c>
      <c r="J210" s="68" t="s">
        <v>905</v>
      </c>
      <c r="K210" s="125" t="s">
        <v>979</v>
      </c>
    </row>
    <row r="211" spans="1:15" hidden="1" x14ac:dyDescent="0.25">
      <c r="A211" s="66">
        <v>200</v>
      </c>
      <c r="B211" s="67">
        <v>200</v>
      </c>
      <c r="C211" s="74" t="s">
        <v>110</v>
      </c>
      <c r="D211" s="91" t="s">
        <v>111</v>
      </c>
      <c r="E211" s="89" t="s">
        <v>706</v>
      </c>
      <c r="F211" s="68" t="s">
        <v>980</v>
      </c>
      <c r="G211" s="94">
        <v>211869235</v>
      </c>
      <c r="H211" s="119">
        <v>40922</v>
      </c>
      <c r="I211" s="94" t="s">
        <v>598</v>
      </c>
      <c r="J211" s="68" t="s">
        <v>965</v>
      </c>
      <c r="K211" s="82" t="s">
        <v>653</v>
      </c>
    </row>
    <row r="212" spans="1:15" hidden="1" x14ac:dyDescent="0.25">
      <c r="A212" s="66">
        <v>201</v>
      </c>
      <c r="B212" s="67">
        <v>201</v>
      </c>
      <c r="C212" s="74" t="s">
        <v>557</v>
      </c>
      <c r="D212" s="91" t="s">
        <v>558</v>
      </c>
      <c r="E212" s="89" t="s">
        <v>981</v>
      </c>
      <c r="F212" s="68" t="s">
        <v>982</v>
      </c>
      <c r="G212" s="94">
        <v>210113715</v>
      </c>
      <c r="H212" s="119">
        <v>38470</v>
      </c>
      <c r="I212" s="94" t="s">
        <v>598</v>
      </c>
      <c r="J212" s="68" t="s">
        <v>9</v>
      </c>
      <c r="K212" s="82"/>
    </row>
    <row r="213" spans="1:15" ht="37.5" hidden="1" x14ac:dyDescent="0.25">
      <c r="A213" s="66">
        <v>202</v>
      </c>
      <c r="B213" s="67">
        <v>202</v>
      </c>
      <c r="C213" s="74" t="s">
        <v>188</v>
      </c>
      <c r="D213" s="91" t="s">
        <v>296</v>
      </c>
      <c r="E213" s="89" t="s">
        <v>706</v>
      </c>
      <c r="F213" s="104" t="s">
        <v>983</v>
      </c>
      <c r="G213" s="90" t="s">
        <v>984</v>
      </c>
      <c r="H213" s="119">
        <v>43480</v>
      </c>
      <c r="I213" s="94" t="s">
        <v>598</v>
      </c>
      <c r="J213" s="68" t="s">
        <v>642</v>
      </c>
      <c r="K213" s="130" t="s">
        <v>947</v>
      </c>
    </row>
    <row r="214" spans="1:15" hidden="1" x14ac:dyDescent="0.25">
      <c r="A214" s="66">
        <v>203</v>
      </c>
      <c r="B214" s="67">
        <v>203</v>
      </c>
      <c r="C214" s="74" t="s">
        <v>112</v>
      </c>
      <c r="D214" s="91" t="s">
        <v>113</v>
      </c>
      <c r="E214" s="89" t="s">
        <v>776</v>
      </c>
      <c r="F214" s="68" t="s">
        <v>985</v>
      </c>
      <c r="G214" s="94">
        <v>211498977</v>
      </c>
      <c r="H214" s="119">
        <v>42223</v>
      </c>
      <c r="I214" s="94" t="s">
        <v>598</v>
      </c>
      <c r="J214" s="68" t="s">
        <v>629</v>
      </c>
      <c r="K214" s="125" t="s">
        <v>738</v>
      </c>
    </row>
    <row r="215" spans="1:15" ht="37.5" hidden="1" x14ac:dyDescent="0.25">
      <c r="A215" s="66">
        <v>204</v>
      </c>
      <c r="B215" s="67">
        <v>204</v>
      </c>
      <c r="C215" s="74" t="s">
        <v>304</v>
      </c>
      <c r="D215" s="91" t="s">
        <v>259</v>
      </c>
      <c r="E215" s="89" t="s">
        <v>665</v>
      </c>
      <c r="F215" s="68" t="s">
        <v>986</v>
      </c>
      <c r="G215" s="94">
        <v>211822971</v>
      </c>
      <c r="H215" s="119">
        <v>43129</v>
      </c>
      <c r="I215" s="94" t="s">
        <v>598</v>
      </c>
      <c r="J215" s="68" t="s">
        <v>987</v>
      </c>
      <c r="K215" s="68" t="s">
        <v>660</v>
      </c>
    </row>
    <row r="216" spans="1:15" hidden="1" x14ac:dyDescent="0.25">
      <c r="A216" s="66">
        <v>205</v>
      </c>
      <c r="B216" s="67">
        <v>205</v>
      </c>
      <c r="C216" s="74" t="s">
        <v>354</v>
      </c>
      <c r="D216" s="91" t="s">
        <v>177</v>
      </c>
      <c r="E216" s="89" t="s">
        <v>706</v>
      </c>
      <c r="F216" s="68" t="s">
        <v>832</v>
      </c>
      <c r="G216" s="94">
        <v>11106397</v>
      </c>
      <c r="H216" s="119">
        <v>41866</v>
      </c>
      <c r="I216" s="94" t="s">
        <v>728</v>
      </c>
      <c r="J216" s="68" t="s">
        <v>606</v>
      </c>
      <c r="K216" s="125" t="s">
        <v>988</v>
      </c>
    </row>
    <row r="217" spans="1:15" ht="37.5" hidden="1" x14ac:dyDescent="0.25">
      <c r="A217" s="66">
        <v>206</v>
      </c>
      <c r="B217" s="67">
        <v>206</v>
      </c>
      <c r="C217" s="74" t="s">
        <v>106</v>
      </c>
      <c r="D217" s="91" t="s">
        <v>79</v>
      </c>
      <c r="E217" s="89" t="s">
        <v>665</v>
      </c>
      <c r="F217" s="68" t="s">
        <v>989</v>
      </c>
      <c r="G217" s="94">
        <v>211648790</v>
      </c>
      <c r="H217" s="119">
        <v>42447</v>
      </c>
      <c r="I217" s="94" t="s">
        <v>598</v>
      </c>
      <c r="J217" s="68" t="s">
        <v>990</v>
      </c>
      <c r="K217" s="125" t="s">
        <v>942</v>
      </c>
      <c r="L217" s="245" t="s">
        <v>1491</v>
      </c>
      <c r="M217" s="245">
        <v>221131400</v>
      </c>
      <c r="N217" s="246">
        <v>39364</v>
      </c>
      <c r="O217" s="245" t="s">
        <v>1308</v>
      </c>
    </row>
    <row r="218" spans="1:15" ht="37.5" hidden="1" x14ac:dyDescent="0.25">
      <c r="A218" s="66">
        <v>207</v>
      </c>
      <c r="B218" s="67">
        <v>207</v>
      </c>
      <c r="C218" s="74" t="s">
        <v>260</v>
      </c>
      <c r="D218" s="91" t="s">
        <v>261</v>
      </c>
      <c r="E218" s="89" t="s">
        <v>684</v>
      </c>
      <c r="F218" s="68" t="s">
        <v>991</v>
      </c>
      <c r="G218" s="94">
        <v>211820561</v>
      </c>
      <c r="H218" s="119">
        <v>41080</v>
      </c>
      <c r="I218" s="94" t="s">
        <v>598</v>
      </c>
      <c r="J218" s="68" t="s">
        <v>8</v>
      </c>
      <c r="K218" s="125" t="s">
        <v>992</v>
      </c>
      <c r="L218" s="245" t="s">
        <v>1486</v>
      </c>
      <c r="M218" s="245">
        <v>211578196</v>
      </c>
      <c r="N218" s="245" t="s">
        <v>1487</v>
      </c>
      <c r="O218" s="245" t="s">
        <v>1308</v>
      </c>
    </row>
    <row r="219" spans="1:15" hidden="1" x14ac:dyDescent="0.25">
      <c r="A219" s="66">
        <v>208</v>
      </c>
      <c r="B219" s="67">
        <v>208</v>
      </c>
      <c r="C219" s="74" t="s">
        <v>71</v>
      </c>
      <c r="D219" s="91" t="s">
        <v>187</v>
      </c>
      <c r="E219" s="89" t="s">
        <v>993</v>
      </c>
      <c r="F219" s="68" t="s">
        <v>628</v>
      </c>
      <c r="G219" s="94">
        <v>211413440</v>
      </c>
      <c r="H219" s="119">
        <v>42649</v>
      </c>
      <c r="I219" s="94" t="s">
        <v>598</v>
      </c>
      <c r="J219" s="68" t="s">
        <v>686</v>
      </c>
      <c r="K219" s="127" t="s">
        <v>600</v>
      </c>
    </row>
    <row r="220" spans="1:15" hidden="1" x14ac:dyDescent="0.25">
      <c r="A220" s="66">
        <v>209</v>
      </c>
      <c r="B220" s="67">
        <v>209</v>
      </c>
      <c r="C220" s="74" t="s">
        <v>355</v>
      </c>
      <c r="D220" s="91" t="s">
        <v>356</v>
      </c>
      <c r="E220" s="89" t="s">
        <v>687</v>
      </c>
      <c r="F220" s="68" t="s">
        <v>867</v>
      </c>
      <c r="G220" s="94">
        <v>215142217</v>
      </c>
      <c r="H220" s="119">
        <v>42787</v>
      </c>
      <c r="I220" s="94" t="s">
        <v>598</v>
      </c>
      <c r="J220" s="68" t="s">
        <v>8</v>
      </c>
      <c r="K220" s="125" t="s">
        <v>992</v>
      </c>
    </row>
    <row r="221" spans="1:15" ht="37.5" hidden="1" x14ac:dyDescent="0.25">
      <c r="A221" s="66">
        <v>210</v>
      </c>
      <c r="B221" s="67">
        <v>210</v>
      </c>
      <c r="C221" s="68" t="s">
        <v>114</v>
      </c>
      <c r="D221" s="91" t="s">
        <v>115</v>
      </c>
      <c r="E221" s="92" t="s">
        <v>776</v>
      </c>
      <c r="F221" s="105" t="s">
        <v>932</v>
      </c>
      <c r="G221" s="112">
        <v>211630124</v>
      </c>
      <c r="H221" s="119">
        <v>42663</v>
      </c>
      <c r="I221" s="94" t="s">
        <v>598</v>
      </c>
      <c r="J221" s="68" t="s">
        <v>8</v>
      </c>
      <c r="K221" s="72" t="s">
        <v>994</v>
      </c>
    </row>
    <row r="222" spans="1:15" hidden="1" x14ac:dyDescent="0.25">
      <c r="A222" s="66">
        <v>211</v>
      </c>
      <c r="B222" s="67">
        <v>211</v>
      </c>
      <c r="C222" s="74" t="s">
        <v>262</v>
      </c>
      <c r="D222" s="91" t="s">
        <v>187</v>
      </c>
      <c r="E222" s="89" t="s">
        <v>776</v>
      </c>
      <c r="F222" s="103" t="s">
        <v>995</v>
      </c>
      <c r="G222" s="94">
        <v>211612175</v>
      </c>
      <c r="H222" s="119">
        <v>42093</v>
      </c>
      <c r="I222" s="94" t="s">
        <v>598</v>
      </c>
      <c r="J222" s="68" t="s">
        <v>8</v>
      </c>
      <c r="K222" s="125" t="s">
        <v>996</v>
      </c>
      <c r="L222" s="245" t="s">
        <v>1375</v>
      </c>
      <c r="M222" s="245">
        <v>211556204</v>
      </c>
      <c r="N222" s="246">
        <v>42010</v>
      </c>
      <c r="O222" s="245" t="s">
        <v>1308</v>
      </c>
    </row>
    <row r="223" spans="1:15" ht="37.5" hidden="1" x14ac:dyDescent="0.25">
      <c r="A223" s="66">
        <v>212</v>
      </c>
      <c r="B223" s="67">
        <v>212</v>
      </c>
      <c r="C223" s="74" t="s">
        <v>263</v>
      </c>
      <c r="D223" s="91" t="s">
        <v>144</v>
      </c>
      <c r="E223" s="89" t="s">
        <v>729</v>
      </c>
      <c r="F223" s="68" t="s">
        <v>997</v>
      </c>
      <c r="G223" s="94">
        <v>211753217</v>
      </c>
      <c r="H223" s="119">
        <v>42121</v>
      </c>
      <c r="I223" s="94" t="s">
        <v>598</v>
      </c>
      <c r="J223" s="68" t="s">
        <v>8</v>
      </c>
      <c r="K223" s="127" t="s">
        <v>998</v>
      </c>
      <c r="L223" s="245" t="s">
        <v>1371</v>
      </c>
      <c r="M223" s="245">
        <v>211581036</v>
      </c>
      <c r="N223" s="246">
        <v>41130</v>
      </c>
      <c r="O223" s="245" t="s">
        <v>1308</v>
      </c>
    </row>
    <row r="224" spans="1:15" ht="37.5" hidden="1" x14ac:dyDescent="0.25">
      <c r="A224" s="66">
        <v>213</v>
      </c>
      <c r="B224" s="67">
        <v>213</v>
      </c>
      <c r="C224" s="74" t="s">
        <v>357</v>
      </c>
      <c r="D224" s="91" t="s">
        <v>358</v>
      </c>
      <c r="E224" s="89">
        <v>1987</v>
      </c>
      <c r="F224" s="68" t="s">
        <v>999</v>
      </c>
      <c r="G224" s="94">
        <v>211873359</v>
      </c>
      <c r="H224" s="119">
        <v>38832</v>
      </c>
      <c r="I224" s="94" t="s">
        <v>598</v>
      </c>
      <c r="J224" s="68" t="s">
        <v>8</v>
      </c>
      <c r="K224" s="125" t="s">
        <v>1000</v>
      </c>
    </row>
    <row r="225" spans="1:15" ht="37.5" hidden="1" x14ac:dyDescent="0.25">
      <c r="A225" s="66">
        <v>214</v>
      </c>
      <c r="B225" s="67">
        <v>214</v>
      </c>
      <c r="C225" s="74" t="s">
        <v>116</v>
      </c>
      <c r="D225" s="91" t="s">
        <v>117</v>
      </c>
      <c r="E225" s="89" t="s">
        <v>596</v>
      </c>
      <c r="F225" s="68" t="s">
        <v>1001</v>
      </c>
      <c r="G225" s="94">
        <v>215031882</v>
      </c>
      <c r="H225" s="119">
        <v>42585</v>
      </c>
      <c r="I225" s="94" t="s">
        <v>598</v>
      </c>
      <c r="J225" s="68" t="s">
        <v>8</v>
      </c>
      <c r="K225" s="125" t="s">
        <v>1002</v>
      </c>
    </row>
    <row r="226" spans="1:15" ht="37.5" hidden="1" x14ac:dyDescent="0.25">
      <c r="A226" s="66">
        <v>215</v>
      </c>
      <c r="B226" s="67">
        <v>215</v>
      </c>
      <c r="C226" s="74" t="s">
        <v>264</v>
      </c>
      <c r="D226" s="91" t="s">
        <v>265</v>
      </c>
      <c r="E226" s="89" t="s">
        <v>665</v>
      </c>
      <c r="F226" s="68" t="s">
        <v>1003</v>
      </c>
      <c r="G226" s="94">
        <v>211762154</v>
      </c>
      <c r="H226" s="119">
        <v>43601</v>
      </c>
      <c r="I226" s="94" t="s">
        <v>598</v>
      </c>
      <c r="J226" s="68" t="s">
        <v>8</v>
      </c>
      <c r="K226" s="125" t="s">
        <v>1004</v>
      </c>
      <c r="L226" s="245" t="s">
        <v>1473</v>
      </c>
      <c r="M226" s="245">
        <v>211803410</v>
      </c>
      <c r="N226" s="245" t="s">
        <v>1474</v>
      </c>
      <c r="O226" s="245" t="s">
        <v>1308</v>
      </c>
    </row>
    <row r="227" spans="1:15" ht="37.5" hidden="1" x14ac:dyDescent="0.25">
      <c r="A227" s="66">
        <v>216</v>
      </c>
      <c r="B227" s="67">
        <v>216</v>
      </c>
      <c r="C227" s="68" t="s">
        <v>508</v>
      </c>
      <c r="D227" s="91" t="s">
        <v>79</v>
      </c>
      <c r="E227" s="89" t="s">
        <v>601</v>
      </c>
      <c r="F227" s="68" t="s">
        <v>1005</v>
      </c>
      <c r="G227" s="94">
        <v>215125500</v>
      </c>
      <c r="H227" s="119">
        <v>38631</v>
      </c>
      <c r="I227" s="94" t="s">
        <v>598</v>
      </c>
      <c r="J227" s="68" t="s">
        <v>642</v>
      </c>
      <c r="K227" s="68" t="s">
        <v>1006</v>
      </c>
    </row>
    <row r="228" spans="1:15" ht="37.5" hidden="1" x14ac:dyDescent="0.25">
      <c r="A228" s="66">
        <v>217</v>
      </c>
      <c r="B228" s="67">
        <v>217</v>
      </c>
      <c r="C228" s="68" t="s">
        <v>359</v>
      </c>
      <c r="D228" s="91" t="s">
        <v>360</v>
      </c>
      <c r="E228" s="96">
        <v>1987</v>
      </c>
      <c r="F228" s="68" t="s">
        <v>1007</v>
      </c>
      <c r="G228" s="94">
        <v>215064235</v>
      </c>
      <c r="H228" s="119">
        <v>42754</v>
      </c>
      <c r="I228" s="94" t="s">
        <v>598</v>
      </c>
      <c r="J228" s="68" t="s">
        <v>8</v>
      </c>
      <c r="K228" s="68" t="s">
        <v>1008</v>
      </c>
    </row>
    <row r="229" spans="1:15" ht="37.5" hidden="1" x14ac:dyDescent="0.25">
      <c r="A229" s="66">
        <v>218</v>
      </c>
      <c r="B229" s="67">
        <v>218</v>
      </c>
      <c r="C229" s="74" t="s">
        <v>61</v>
      </c>
      <c r="D229" s="91" t="s">
        <v>62</v>
      </c>
      <c r="E229" s="89"/>
      <c r="F229" s="68" t="s">
        <v>932</v>
      </c>
      <c r="G229" s="94">
        <v>210075302</v>
      </c>
      <c r="H229" s="119">
        <v>41151</v>
      </c>
      <c r="I229" s="94" t="s">
        <v>598</v>
      </c>
      <c r="J229" s="68" t="s">
        <v>635</v>
      </c>
      <c r="K229" s="125"/>
    </row>
    <row r="230" spans="1:15" hidden="1" x14ac:dyDescent="0.25">
      <c r="A230" s="66">
        <v>219</v>
      </c>
      <c r="B230" s="67">
        <v>219</v>
      </c>
      <c r="C230" s="74" t="s">
        <v>209</v>
      </c>
      <c r="D230" s="91" t="s">
        <v>210</v>
      </c>
      <c r="E230" s="96">
        <v>1976</v>
      </c>
      <c r="F230" s="68" t="s">
        <v>1009</v>
      </c>
      <c r="G230" s="94">
        <v>211622853</v>
      </c>
      <c r="H230" s="119">
        <v>41990</v>
      </c>
      <c r="I230" s="94" t="s">
        <v>598</v>
      </c>
      <c r="J230" s="68" t="s">
        <v>603</v>
      </c>
      <c r="K230" s="82" t="s">
        <v>1010</v>
      </c>
      <c r="L230" s="245" t="s">
        <v>1324</v>
      </c>
      <c r="M230" s="245">
        <v>215505440</v>
      </c>
      <c r="N230" s="246">
        <v>41985</v>
      </c>
      <c r="O230" s="245" t="s">
        <v>1308</v>
      </c>
    </row>
    <row r="231" spans="1:15" ht="37.5" hidden="1" x14ac:dyDescent="0.25">
      <c r="A231" s="66">
        <v>220</v>
      </c>
      <c r="B231" s="67">
        <v>220</v>
      </c>
      <c r="C231" s="74" t="s">
        <v>211</v>
      </c>
      <c r="D231" s="91" t="s">
        <v>107</v>
      </c>
      <c r="E231" s="89" t="s">
        <v>684</v>
      </c>
      <c r="F231" s="68" t="s">
        <v>1011</v>
      </c>
      <c r="G231" s="94">
        <v>211771623</v>
      </c>
      <c r="H231" s="119">
        <v>42321</v>
      </c>
      <c r="I231" s="94" t="s">
        <v>598</v>
      </c>
      <c r="J231" s="68" t="s">
        <v>606</v>
      </c>
      <c r="K231" s="127" t="s">
        <v>899</v>
      </c>
      <c r="L231" s="245" t="s">
        <v>1340</v>
      </c>
      <c r="M231" s="245">
        <v>215071126</v>
      </c>
      <c r="N231" s="246">
        <v>38209</v>
      </c>
      <c r="O231" s="245" t="s">
        <v>1308</v>
      </c>
    </row>
    <row r="232" spans="1:15" ht="37.5" hidden="1" x14ac:dyDescent="0.25">
      <c r="A232" s="66">
        <v>221</v>
      </c>
      <c r="B232" s="67">
        <v>221</v>
      </c>
      <c r="C232" s="68" t="s">
        <v>509</v>
      </c>
      <c r="D232" s="91" t="s">
        <v>510</v>
      </c>
      <c r="E232" s="96">
        <v>1990</v>
      </c>
      <c r="F232" s="68" t="s">
        <v>1012</v>
      </c>
      <c r="G232" s="94">
        <v>215186151</v>
      </c>
      <c r="H232" s="119">
        <v>43075</v>
      </c>
      <c r="I232" s="94" t="s">
        <v>598</v>
      </c>
      <c r="J232" s="68" t="s">
        <v>603</v>
      </c>
      <c r="K232" s="68" t="s">
        <v>1013</v>
      </c>
    </row>
    <row r="233" spans="1:15" hidden="1" x14ac:dyDescent="0.25">
      <c r="A233" s="66">
        <v>222</v>
      </c>
      <c r="B233" s="67">
        <v>222</v>
      </c>
      <c r="C233" s="68" t="s">
        <v>361</v>
      </c>
      <c r="D233" s="91" t="s">
        <v>362</v>
      </c>
      <c r="E233" s="96">
        <v>1991</v>
      </c>
      <c r="F233" s="68" t="s">
        <v>1014</v>
      </c>
      <c r="G233" s="94">
        <v>215168999</v>
      </c>
      <c r="H233" s="119">
        <v>38958</v>
      </c>
      <c r="I233" s="94" t="s">
        <v>598</v>
      </c>
      <c r="J233" s="68" t="s">
        <v>642</v>
      </c>
      <c r="K233" s="68" t="s">
        <v>1015</v>
      </c>
    </row>
    <row r="234" spans="1:15" ht="37.5" hidden="1" x14ac:dyDescent="0.25">
      <c r="A234" s="66">
        <v>223</v>
      </c>
      <c r="B234" s="67">
        <v>223</v>
      </c>
      <c r="C234" s="74" t="s">
        <v>131</v>
      </c>
      <c r="D234" s="91" t="s">
        <v>198</v>
      </c>
      <c r="E234" s="89" t="s">
        <v>651</v>
      </c>
      <c r="F234" s="68" t="s">
        <v>1016</v>
      </c>
      <c r="G234" s="94">
        <v>215090853</v>
      </c>
      <c r="H234" s="119">
        <v>42787</v>
      </c>
      <c r="I234" s="94" t="s">
        <v>598</v>
      </c>
      <c r="J234" s="68" t="s">
        <v>625</v>
      </c>
      <c r="K234" s="125" t="s">
        <v>1017</v>
      </c>
    </row>
    <row r="235" spans="1:15" ht="37.5" hidden="1" x14ac:dyDescent="0.25">
      <c r="A235" s="66">
        <v>224</v>
      </c>
      <c r="B235" s="67">
        <v>224</v>
      </c>
      <c r="C235" s="74" t="s">
        <v>150</v>
      </c>
      <c r="D235" s="91" t="s">
        <v>343</v>
      </c>
      <c r="E235" s="89" t="s">
        <v>601</v>
      </c>
      <c r="F235" s="68" t="s">
        <v>1018</v>
      </c>
      <c r="G235" s="94">
        <v>215168493</v>
      </c>
      <c r="H235" s="119">
        <v>41342</v>
      </c>
      <c r="I235" s="94" t="s">
        <v>598</v>
      </c>
      <c r="J235" s="68" t="s">
        <v>642</v>
      </c>
      <c r="K235" s="82" t="s">
        <v>1019</v>
      </c>
    </row>
    <row r="236" spans="1:15" ht="37.5" hidden="1" x14ac:dyDescent="0.25">
      <c r="A236" s="66">
        <v>225</v>
      </c>
      <c r="B236" s="67">
        <v>225</v>
      </c>
      <c r="C236" s="74" t="s">
        <v>363</v>
      </c>
      <c r="D236" s="91" t="s">
        <v>364</v>
      </c>
      <c r="E236" s="89" t="s">
        <v>684</v>
      </c>
      <c r="F236" s="68" t="s">
        <v>1020</v>
      </c>
      <c r="G236" s="94">
        <v>215012771</v>
      </c>
      <c r="H236" s="119">
        <v>39531</v>
      </c>
      <c r="I236" s="94" t="s">
        <v>598</v>
      </c>
      <c r="J236" s="68" t="s">
        <v>642</v>
      </c>
      <c r="K236" s="82" t="s">
        <v>1021</v>
      </c>
    </row>
    <row r="237" spans="1:15" ht="37.5" hidden="1" x14ac:dyDescent="0.25">
      <c r="A237" s="66">
        <v>226</v>
      </c>
      <c r="B237" s="67">
        <v>226</v>
      </c>
      <c r="C237" s="68" t="s">
        <v>365</v>
      </c>
      <c r="D237" s="91" t="s">
        <v>64</v>
      </c>
      <c r="E237" s="89" t="s">
        <v>674</v>
      </c>
      <c r="F237" s="68" t="s">
        <v>1022</v>
      </c>
      <c r="G237" s="94">
        <v>215260250</v>
      </c>
      <c r="H237" s="119">
        <v>43727</v>
      </c>
      <c r="I237" s="94" t="s">
        <v>598</v>
      </c>
      <c r="J237" s="68" t="s">
        <v>629</v>
      </c>
      <c r="K237" s="82" t="s">
        <v>809</v>
      </c>
    </row>
    <row r="238" spans="1:15" hidden="1" x14ac:dyDescent="0.25">
      <c r="A238" s="66">
        <v>227</v>
      </c>
      <c r="B238" s="67">
        <v>227</v>
      </c>
      <c r="C238" s="68" t="s">
        <v>297</v>
      </c>
      <c r="D238" s="91" t="s">
        <v>468</v>
      </c>
      <c r="E238" s="96">
        <v>1989</v>
      </c>
      <c r="F238" s="68" t="s">
        <v>1023</v>
      </c>
      <c r="G238" s="94">
        <v>215139285</v>
      </c>
      <c r="H238" s="119">
        <v>40950</v>
      </c>
      <c r="I238" s="94" t="s">
        <v>598</v>
      </c>
      <c r="J238" s="68" t="s">
        <v>642</v>
      </c>
      <c r="K238" s="68" t="s">
        <v>1024</v>
      </c>
    </row>
    <row r="239" spans="1:15" ht="37.5" hidden="1" x14ac:dyDescent="0.25">
      <c r="A239" s="66">
        <v>228</v>
      </c>
      <c r="B239" s="67">
        <v>228</v>
      </c>
      <c r="C239" s="68" t="s">
        <v>411</v>
      </c>
      <c r="D239" s="91" t="s">
        <v>412</v>
      </c>
      <c r="E239" s="89" t="s">
        <v>776</v>
      </c>
      <c r="F239" s="68" t="s">
        <v>1025</v>
      </c>
      <c r="G239" s="94">
        <v>211628429</v>
      </c>
      <c r="H239" s="119">
        <v>40289</v>
      </c>
      <c r="I239" s="94" t="s">
        <v>598</v>
      </c>
      <c r="J239" s="68" t="s">
        <v>1026</v>
      </c>
      <c r="K239" s="125" t="s">
        <v>1027</v>
      </c>
    </row>
    <row r="240" spans="1:15" hidden="1" x14ac:dyDescent="0.25">
      <c r="A240" s="66">
        <v>229</v>
      </c>
      <c r="B240" s="67">
        <v>229</v>
      </c>
      <c r="C240" s="74" t="s">
        <v>266</v>
      </c>
      <c r="D240" s="91" t="s">
        <v>208</v>
      </c>
      <c r="E240" s="89" t="s">
        <v>776</v>
      </c>
      <c r="F240" s="68" t="s">
        <v>1028</v>
      </c>
      <c r="G240" s="94">
        <v>211622614</v>
      </c>
      <c r="H240" s="119">
        <v>42073</v>
      </c>
      <c r="I240" s="94" t="s">
        <v>598</v>
      </c>
      <c r="J240" s="68" t="s">
        <v>8</v>
      </c>
      <c r="K240" s="125" t="s">
        <v>653</v>
      </c>
      <c r="L240" s="245" t="s">
        <v>1477</v>
      </c>
      <c r="M240" s="245">
        <v>211598570</v>
      </c>
      <c r="N240" s="245" t="s">
        <v>1478</v>
      </c>
      <c r="O240" s="245" t="s">
        <v>1308</v>
      </c>
    </row>
    <row r="241" spans="1:15" ht="37.5" hidden="1" x14ac:dyDescent="0.25">
      <c r="A241" s="66">
        <v>230</v>
      </c>
      <c r="B241" s="67">
        <v>230</v>
      </c>
      <c r="C241" s="68" t="s">
        <v>511</v>
      </c>
      <c r="D241" s="91" t="s">
        <v>512</v>
      </c>
      <c r="E241" s="96">
        <v>1994</v>
      </c>
      <c r="F241" s="68" t="s">
        <v>1029</v>
      </c>
      <c r="G241" s="94">
        <v>215322982</v>
      </c>
      <c r="H241" s="119">
        <v>39973</v>
      </c>
      <c r="I241" s="94" t="s">
        <v>598</v>
      </c>
      <c r="J241" s="68" t="s">
        <v>1030</v>
      </c>
      <c r="K241" s="126" t="s">
        <v>1031</v>
      </c>
    </row>
    <row r="242" spans="1:15" hidden="1" x14ac:dyDescent="0.25">
      <c r="A242" s="66">
        <v>231</v>
      </c>
      <c r="B242" s="67">
        <v>231</v>
      </c>
      <c r="C242" s="68" t="s">
        <v>118</v>
      </c>
      <c r="D242" s="91" t="s">
        <v>119</v>
      </c>
      <c r="E242" s="96">
        <v>1985</v>
      </c>
      <c r="F242" s="68" t="s">
        <v>1032</v>
      </c>
      <c r="G242" s="94">
        <v>211844790</v>
      </c>
      <c r="H242" s="119">
        <v>42293</v>
      </c>
      <c r="I242" s="94" t="s">
        <v>598</v>
      </c>
      <c r="J242" s="68" t="s">
        <v>606</v>
      </c>
      <c r="K242" s="68" t="s">
        <v>855</v>
      </c>
    </row>
    <row r="243" spans="1:15" ht="37.5" hidden="1" x14ac:dyDescent="0.25">
      <c r="A243" s="66">
        <v>232</v>
      </c>
      <c r="B243" s="67">
        <v>232</v>
      </c>
      <c r="C243" s="74" t="s">
        <v>449</v>
      </c>
      <c r="D243" s="91" t="s">
        <v>362</v>
      </c>
      <c r="E243" s="89" t="s">
        <v>674</v>
      </c>
      <c r="F243" s="68" t="s">
        <v>1033</v>
      </c>
      <c r="G243" s="94">
        <v>215182509</v>
      </c>
      <c r="H243" s="119">
        <v>43300</v>
      </c>
      <c r="I243" s="94" t="s">
        <v>598</v>
      </c>
      <c r="J243" s="68" t="s">
        <v>642</v>
      </c>
      <c r="K243" s="125" t="s">
        <v>1034</v>
      </c>
    </row>
    <row r="244" spans="1:15" x14ac:dyDescent="0.25">
      <c r="A244" s="66">
        <v>233</v>
      </c>
      <c r="B244" s="67">
        <v>233</v>
      </c>
      <c r="C244" s="68" t="s">
        <v>51</v>
      </c>
      <c r="D244" s="91" t="s">
        <v>185</v>
      </c>
      <c r="E244" s="96">
        <v>1993</v>
      </c>
      <c r="F244" s="68" t="s">
        <v>1035</v>
      </c>
      <c r="G244" s="94">
        <v>215221492</v>
      </c>
      <c r="H244" s="119">
        <v>42655</v>
      </c>
      <c r="I244" s="94" t="s">
        <v>598</v>
      </c>
      <c r="J244" s="68" t="s">
        <v>603</v>
      </c>
      <c r="K244" s="68" t="s">
        <v>1031</v>
      </c>
    </row>
    <row r="245" spans="1:15" hidden="1" x14ac:dyDescent="0.25">
      <c r="A245" s="66">
        <v>234</v>
      </c>
      <c r="B245" s="67">
        <v>234</v>
      </c>
      <c r="C245" s="68" t="s">
        <v>267</v>
      </c>
      <c r="D245" s="91" t="s">
        <v>165</v>
      </c>
      <c r="E245" s="96">
        <v>1978</v>
      </c>
      <c r="F245" s="68" t="s">
        <v>1036</v>
      </c>
      <c r="G245" s="94">
        <v>211627636</v>
      </c>
      <c r="H245" s="119">
        <v>43329</v>
      </c>
      <c r="I245" s="94" t="s">
        <v>598</v>
      </c>
      <c r="J245" s="68" t="s">
        <v>642</v>
      </c>
      <c r="K245" s="68" t="s">
        <v>818</v>
      </c>
      <c r="L245" s="245" t="s">
        <v>1361</v>
      </c>
      <c r="M245" s="245">
        <v>211824337</v>
      </c>
      <c r="N245" s="246">
        <v>42209</v>
      </c>
      <c r="O245" s="245" t="s">
        <v>1308</v>
      </c>
    </row>
    <row r="246" spans="1:15" hidden="1" x14ac:dyDescent="0.25">
      <c r="A246" s="66">
        <v>235</v>
      </c>
      <c r="B246" s="67">
        <v>235</v>
      </c>
      <c r="C246" s="68" t="s">
        <v>513</v>
      </c>
      <c r="D246" s="91" t="s">
        <v>216</v>
      </c>
      <c r="E246" s="96">
        <v>1990</v>
      </c>
      <c r="F246" s="68" t="s">
        <v>986</v>
      </c>
      <c r="G246" s="94">
        <v>215153091</v>
      </c>
      <c r="H246" s="119">
        <v>38861</v>
      </c>
      <c r="I246" s="94" t="s">
        <v>598</v>
      </c>
      <c r="J246" s="68" t="s">
        <v>625</v>
      </c>
      <c r="K246" s="68" t="s">
        <v>1037</v>
      </c>
    </row>
    <row r="247" spans="1:15" ht="37.5" hidden="1" x14ac:dyDescent="0.25">
      <c r="A247" s="66">
        <v>236</v>
      </c>
      <c r="B247" s="67">
        <v>236</v>
      </c>
      <c r="C247" s="68" t="s">
        <v>212</v>
      </c>
      <c r="D247" s="91" t="s">
        <v>70</v>
      </c>
      <c r="E247" s="96">
        <v>1982</v>
      </c>
      <c r="F247" s="68" t="s">
        <v>1038</v>
      </c>
      <c r="G247" s="94">
        <v>215527267</v>
      </c>
      <c r="H247" s="119">
        <v>42256</v>
      </c>
      <c r="I247" s="94" t="s">
        <v>598</v>
      </c>
      <c r="J247" s="68" t="s">
        <v>905</v>
      </c>
      <c r="K247" s="68" t="s">
        <v>994</v>
      </c>
      <c r="L247" s="245" t="s">
        <v>1345</v>
      </c>
      <c r="M247" s="245">
        <v>211762951</v>
      </c>
      <c r="N247" s="246">
        <v>43378</v>
      </c>
      <c r="O247" s="245" t="s">
        <v>1308</v>
      </c>
    </row>
    <row r="248" spans="1:15" hidden="1" x14ac:dyDescent="0.25">
      <c r="A248" s="66">
        <v>237</v>
      </c>
      <c r="B248" s="67">
        <v>237</v>
      </c>
      <c r="C248" s="68" t="s">
        <v>403</v>
      </c>
      <c r="D248" s="91" t="s">
        <v>404</v>
      </c>
      <c r="E248" s="90" t="s">
        <v>696</v>
      </c>
      <c r="F248" s="68" t="s">
        <v>1039</v>
      </c>
      <c r="G248" s="94"/>
      <c r="H248" s="119"/>
      <c r="I248" s="94"/>
      <c r="J248" s="68" t="s">
        <v>629</v>
      </c>
      <c r="K248" s="82" t="s">
        <v>1040</v>
      </c>
    </row>
    <row r="249" spans="1:15" ht="37.5" hidden="1" x14ac:dyDescent="0.25">
      <c r="A249" s="66">
        <v>238</v>
      </c>
      <c r="B249" s="67">
        <v>238</v>
      </c>
      <c r="C249" s="68" t="s">
        <v>514</v>
      </c>
      <c r="D249" s="91" t="s">
        <v>515</v>
      </c>
      <c r="E249" s="89" t="s">
        <v>687</v>
      </c>
      <c r="F249" s="68" t="s">
        <v>1041</v>
      </c>
      <c r="G249" s="94">
        <v>221291145</v>
      </c>
      <c r="H249" s="119">
        <v>43514</v>
      </c>
      <c r="I249" s="94" t="s">
        <v>700</v>
      </c>
      <c r="J249" s="68" t="s">
        <v>8</v>
      </c>
      <c r="K249" s="68" t="s">
        <v>1042</v>
      </c>
    </row>
    <row r="250" spans="1:15" hidden="1" x14ac:dyDescent="0.25">
      <c r="A250" s="66">
        <v>239</v>
      </c>
      <c r="B250" s="67">
        <v>239</v>
      </c>
      <c r="C250" s="74" t="s">
        <v>120</v>
      </c>
      <c r="D250" s="91" t="s">
        <v>121</v>
      </c>
      <c r="E250" s="90" t="s">
        <v>776</v>
      </c>
      <c r="F250" s="68" t="s">
        <v>1043</v>
      </c>
      <c r="G250" s="94">
        <v>211614370</v>
      </c>
      <c r="H250" s="119">
        <v>41822</v>
      </c>
      <c r="I250" s="94" t="s">
        <v>598</v>
      </c>
      <c r="J250" s="68" t="s">
        <v>606</v>
      </c>
      <c r="K250" s="125" t="s">
        <v>899</v>
      </c>
    </row>
    <row r="251" spans="1:15" ht="37.5" hidden="1" x14ac:dyDescent="0.25">
      <c r="A251" s="66">
        <v>240</v>
      </c>
      <c r="B251" s="67">
        <v>240</v>
      </c>
      <c r="C251" s="74" t="s">
        <v>268</v>
      </c>
      <c r="D251" s="91" t="s">
        <v>269</v>
      </c>
      <c r="E251" s="89" t="s">
        <v>665</v>
      </c>
      <c r="F251" s="68" t="s">
        <v>1044</v>
      </c>
      <c r="G251" s="94">
        <v>211586204</v>
      </c>
      <c r="H251" s="119">
        <v>39745</v>
      </c>
      <c r="I251" s="94" t="s">
        <v>598</v>
      </c>
      <c r="J251" s="68" t="s">
        <v>8</v>
      </c>
      <c r="K251" s="68" t="s">
        <v>1042</v>
      </c>
      <c r="L251" s="245" t="s">
        <v>1493</v>
      </c>
      <c r="M251" s="245">
        <v>211593494</v>
      </c>
      <c r="N251" s="245" t="s">
        <v>1494</v>
      </c>
      <c r="O251" s="245" t="s">
        <v>1308</v>
      </c>
    </row>
    <row r="252" spans="1:15" hidden="1" x14ac:dyDescent="0.25">
      <c r="A252" s="66">
        <v>241</v>
      </c>
      <c r="B252" s="67">
        <v>241</v>
      </c>
      <c r="C252" s="74" t="s">
        <v>476</v>
      </c>
      <c r="D252" s="91" t="s">
        <v>144</v>
      </c>
      <c r="E252" s="90" t="s">
        <v>736</v>
      </c>
      <c r="F252" s="68" t="s">
        <v>1045</v>
      </c>
      <c r="G252" s="94"/>
      <c r="H252" s="119"/>
      <c r="I252" s="94"/>
      <c r="J252" s="68" t="s">
        <v>642</v>
      </c>
      <c r="K252" s="125" t="s">
        <v>1046</v>
      </c>
    </row>
    <row r="253" spans="1:15" hidden="1" x14ac:dyDescent="0.25">
      <c r="A253" s="66">
        <v>242</v>
      </c>
      <c r="B253" s="67">
        <v>242</v>
      </c>
      <c r="C253" s="68" t="s">
        <v>450</v>
      </c>
      <c r="D253" s="91" t="s">
        <v>154</v>
      </c>
      <c r="E253" s="89" t="s">
        <v>687</v>
      </c>
      <c r="F253" s="68" t="s">
        <v>1047</v>
      </c>
      <c r="G253" s="94">
        <v>215264911</v>
      </c>
      <c r="H253" s="119">
        <v>40285</v>
      </c>
      <c r="I253" s="94" t="s">
        <v>598</v>
      </c>
      <c r="J253" s="68" t="s">
        <v>625</v>
      </c>
      <c r="K253" s="125" t="s">
        <v>1048</v>
      </c>
    </row>
    <row r="254" spans="1:15" ht="39" hidden="1" customHeight="1" x14ac:dyDescent="0.25">
      <c r="A254" s="66">
        <v>243</v>
      </c>
      <c r="B254" s="67">
        <v>243</v>
      </c>
      <c r="C254" s="68" t="s">
        <v>366</v>
      </c>
      <c r="D254" s="91" t="s">
        <v>246</v>
      </c>
      <c r="E254" s="92" t="s">
        <v>684</v>
      </c>
      <c r="F254" s="105" t="s">
        <v>1049</v>
      </c>
      <c r="G254" s="112">
        <v>211895484</v>
      </c>
      <c r="H254" s="119">
        <v>40038</v>
      </c>
      <c r="I254" s="94" t="s">
        <v>598</v>
      </c>
      <c r="J254" s="68" t="s">
        <v>625</v>
      </c>
      <c r="K254" s="231" t="s">
        <v>1050</v>
      </c>
      <c r="L254" s="245" t="s">
        <v>1354</v>
      </c>
      <c r="M254" s="245">
        <v>215025471</v>
      </c>
      <c r="N254" s="246">
        <v>43305</v>
      </c>
      <c r="O254" s="245" t="s">
        <v>1308</v>
      </c>
    </row>
    <row r="255" spans="1:15" ht="37.5" hidden="1" x14ac:dyDescent="0.25">
      <c r="A255" s="66">
        <v>244</v>
      </c>
      <c r="B255" s="67">
        <v>244</v>
      </c>
      <c r="C255" s="68" t="s">
        <v>122</v>
      </c>
      <c r="D255" s="91" t="s">
        <v>123</v>
      </c>
      <c r="E255" s="89" t="s">
        <v>736</v>
      </c>
      <c r="F255" s="68" t="s">
        <v>1051</v>
      </c>
      <c r="G255" s="94">
        <v>211758529</v>
      </c>
      <c r="H255" s="119">
        <v>40429</v>
      </c>
      <c r="I255" s="94" t="s">
        <v>598</v>
      </c>
      <c r="J255" s="68" t="s">
        <v>625</v>
      </c>
      <c r="K255" s="125" t="s">
        <v>648</v>
      </c>
    </row>
    <row r="256" spans="1:15" hidden="1" x14ac:dyDescent="0.25">
      <c r="A256" s="66">
        <v>245</v>
      </c>
      <c r="B256" s="67">
        <v>245</v>
      </c>
      <c r="C256" s="74" t="s">
        <v>367</v>
      </c>
      <c r="D256" s="91" t="s">
        <v>368</v>
      </c>
      <c r="E256" s="90" t="s">
        <v>596</v>
      </c>
      <c r="F256" s="68" t="s">
        <v>670</v>
      </c>
      <c r="G256" s="94">
        <v>215014330</v>
      </c>
      <c r="H256" s="119">
        <v>40583</v>
      </c>
      <c r="I256" s="94" t="s">
        <v>598</v>
      </c>
      <c r="J256" s="68" t="s">
        <v>8</v>
      </c>
      <c r="K256" s="125" t="s">
        <v>979</v>
      </c>
    </row>
    <row r="257" spans="1:15" ht="37.5" hidden="1" x14ac:dyDescent="0.25">
      <c r="A257" s="66">
        <v>246</v>
      </c>
      <c r="B257" s="67">
        <v>246</v>
      </c>
      <c r="C257" s="74" t="s">
        <v>199</v>
      </c>
      <c r="D257" s="91" t="s">
        <v>401</v>
      </c>
      <c r="E257" s="89" t="s">
        <v>1052</v>
      </c>
      <c r="F257" s="68" t="s">
        <v>1053</v>
      </c>
      <c r="G257" s="94">
        <v>211328536</v>
      </c>
      <c r="H257" s="119">
        <v>42065</v>
      </c>
      <c r="I257" s="94" t="s">
        <v>598</v>
      </c>
      <c r="J257" s="68" t="s">
        <v>7</v>
      </c>
      <c r="K257" s="125"/>
    </row>
    <row r="258" spans="1:15" ht="37.5" hidden="1" x14ac:dyDescent="0.25">
      <c r="A258" s="66">
        <v>247</v>
      </c>
      <c r="B258" s="67">
        <v>247</v>
      </c>
      <c r="C258" s="68" t="s">
        <v>516</v>
      </c>
      <c r="D258" s="91" t="s">
        <v>70</v>
      </c>
      <c r="E258" s="90" t="s">
        <v>649</v>
      </c>
      <c r="F258" s="68" t="s">
        <v>1054</v>
      </c>
      <c r="G258" s="94">
        <v>215270267</v>
      </c>
      <c r="H258" s="119">
        <v>39622</v>
      </c>
      <c r="I258" s="94" t="s">
        <v>598</v>
      </c>
      <c r="J258" s="68" t="s">
        <v>642</v>
      </c>
      <c r="K258" s="68" t="s">
        <v>1055</v>
      </c>
    </row>
    <row r="259" spans="1:15" hidden="1" x14ac:dyDescent="0.25">
      <c r="A259" s="66">
        <v>248</v>
      </c>
      <c r="B259" s="67">
        <v>248</v>
      </c>
      <c r="C259" s="74" t="s">
        <v>451</v>
      </c>
      <c r="D259" s="91" t="s">
        <v>74</v>
      </c>
      <c r="E259" s="90" t="s">
        <v>674</v>
      </c>
      <c r="F259" s="68" t="s">
        <v>1056</v>
      </c>
      <c r="G259" s="94">
        <v>215120619</v>
      </c>
      <c r="H259" s="119">
        <v>40138</v>
      </c>
      <c r="I259" s="94" t="s">
        <v>598</v>
      </c>
      <c r="J259" s="68" t="s">
        <v>1057</v>
      </c>
      <c r="K259" s="125" t="s">
        <v>1058</v>
      </c>
    </row>
    <row r="260" spans="1:15" hidden="1" x14ac:dyDescent="0.25">
      <c r="A260" s="66">
        <v>249</v>
      </c>
      <c r="B260" s="67">
        <v>249</v>
      </c>
      <c r="C260" s="74" t="s">
        <v>405</v>
      </c>
      <c r="D260" s="91" t="s">
        <v>138</v>
      </c>
      <c r="E260" s="89" t="s">
        <v>601</v>
      </c>
      <c r="F260" s="68" t="s">
        <v>1059</v>
      </c>
      <c r="G260" s="94"/>
      <c r="H260" s="119"/>
      <c r="I260" s="94"/>
      <c r="J260" s="68" t="s">
        <v>625</v>
      </c>
      <c r="K260" s="125" t="s">
        <v>1060</v>
      </c>
    </row>
    <row r="261" spans="1:15" hidden="1" x14ac:dyDescent="0.25">
      <c r="A261" s="66">
        <v>250</v>
      </c>
      <c r="B261" s="67">
        <v>250</v>
      </c>
      <c r="C261" s="74" t="s">
        <v>228</v>
      </c>
      <c r="D261" s="91" t="s">
        <v>173</v>
      </c>
      <c r="E261" s="90" t="s">
        <v>645</v>
      </c>
      <c r="F261" s="68" t="s">
        <v>1061</v>
      </c>
      <c r="G261" s="94">
        <v>211638718</v>
      </c>
      <c r="H261" s="119">
        <v>41862</v>
      </c>
      <c r="I261" s="94" t="s">
        <v>598</v>
      </c>
      <c r="J261" s="68" t="s">
        <v>625</v>
      </c>
      <c r="K261" s="125" t="s">
        <v>1062</v>
      </c>
      <c r="L261" s="245" t="s">
        <v>1502</v>
      </c>
      <c r="M261" s="245">
        <v>211800636</v>
      </c>
      <c r="N261" s="246">
        <v>41798</v>
      </c>
      <c r="O261" s="245" t="s">
        <v>1308</v>
      </c>
    </row>
    <row r="262" spans="1:15" ht="37.5" hidden="1" x14ac:dyDescent="0.25">
      <c r="A262" s="66">
        <v>251</v>
      </c>
      <c r="B262" s="67">
        <v>251</v>
      </c>
      <c r="C262" s="68" t="s">
        <v>369</v>
      </c>
      <c r="D262" s="91" t="s">
        <v>370</v>
      </c>
      <c r="E262" s="90" t="s">
        <v>601</v>
      </c>
      <c r="F262" s="68" t="s">
        <v>1063</v>
      </c>
      <c r="G262" s="94">
        <v>215081088</v>
      </c>
      <c r="H262" s="119">
        <v>38462</v>
      </c>
      <c r="I262" s="94" t="s">
        <v>598</v>
      </c>
      <c r="J262" s="68" t="s">
        <v>642</v>
      </c>
      <c r="K262" s="69" t="s">
        <v>1064</v>
      </c>
    </row>
    <row r="263" spans="1:15" ht="37.5" hidden="1" x14ac:dyDescent="0.25">
      <c r="A263" s="66">
        <v>252</v>
      </c>
      <c r="B263" s="67">
        <v>252</v>
      </c>
      <c r="C263" s="74" t="s">
        <v>73</v>
      </c>
      <c r="D263" s="91" t="s">
        <v>74</v>
      </c>
      <c r="E263" s="89" t="s">
        <v>1065</v>
      </c>
      <c r="F263" s="68" t="s">
        <v>1066</v>
      </c>
      <c r="G263" s="94">
        <v>211413028</v>
      </c>
      <c r="H263" s="119">
        <v>40323</v>
      </c>
      <c r="I263" s="94" t="s">
        <v>598</v>
      </c>
      <c r="J263" s="68" t="s">
        <v>625</v>
      </c>
      <c r="K263" s="125" t="s">
        <v>1067</v>
      </c>
    </row>
    <row r="264" spans="1:15" ht="37.5" hidden="1" x14ac:dyDescent="0.25">
      <c r="A264" s="66">
        <v>253</v>
      </c>
      <c r="B264" s="67">
        <v>253</v>
      </c>
      <c r="C264" s="74" t="s">
        <v>449</v>
      </c>
      <c r="D264" s="91" t="s">
        <v>253</v>
      </c>
      <c r="E264" s="89" t="s">
        <v>821</v>
      </c>
      <c r="F264" s="68" t="s">
        <v>1068</v>
      </c>
      <c r="G264" s="94">
        <v>215259633</v>
      </c>
      <c r="H264" s="119">
        <v>43313</v>
      </c>
      <c r="I264" s="94" t="s">
        <v>598</v>
      </c>
      <c r="J264" s="68" t="s">
        <v>642</v>
      </c>
      <c r="K264" s="125" t="s">
        <v>1069</v>
      </c>
    </row>
    <row r="265" spans="1:15" ht="37.5" hidden="1" x14ac:dyDescent="0.25">
      <c r="A265" s="66">
        <v>254</v>
      </c>
      <c r="B265" s="67">
        <v>254</v>
      </c>
      <c r="C265" s="74" t="s">
        <v>131</v>
      </c>
      <c r="D265" s="91" t="s">
        <v>64</v>
      </c>
      <c r="E265" s="90" t="s">
        <v>622</v>
      </c>
      <c r="F265" s="68" t="s">
        <v>1070</v>
      </c>
      <c r="G265" s="94">
        <v>215139497</v>
      </c>
      <c r="H265" s="119">
        <v>42527</v>
      </c>
      <c r="I265" s="94" t="s">
        <v>598</v>
      </c>
      <c r="J265" s="68" t="s">
        <v>629</v>
      </c>
      <c r="K265" s="82" t="s">
        <v>738</v>
      </c>
    </row>
    <row r="266" spans="1:15" hidden="1" x14ac:dyDescent="0.25">
      <c r="A266" s="66">
        <v>255</v>
      </c>
      <c r="B266" s="67">
        <v>255</v>
      </c>
      <c r="C266" s="74" t="s">
        <v>371</v>
      </c>
      <c r="D266" s="91" t="s">
        <v>372</v>
      </c>
      <c r="E266" s="90" t="s">
        <v>706</v>
      </c>
      <c r="F266" s="68" t="s">
        <v>1071</v>
      </c>
      <c r="G266" s="94">
        <v>211857964</v>
      </c>
      <c r="H266" s="119">
        <v>43343</v>
      </c>
      <c r="I266" s="94" t="s">
        <v>598</v>
      </c>
      <c r="J266" s="68" t="s">
        <v>642</v>
      </c>
      <c r="K266" s="125" t="s">
        <v>1072</v>
      </c>
      <c r="L266" s="245" t="s">
        <v>1357</v>
      </c>
      <c r="M266" s="245">
        <v>211888171</v>
      </c>
      <c r="N266" s="246">
        <v>40845</v>
      </c>
      <c r="O266" s="245" t="s">
        <v>1308</v>
      </c>
    </row>
    <row r="267" spans="1:15" ht="37.5" hidden="1" x14ac:dyDescent="0.25">
      <c r="A267" s="66">
        <v>256</v>
      </c>
      <c r="B267" s="67">
        <v>256</v>
      </c>
      <c r="C267" s="74" t="s">
        <v>373</v>
      </c>
      <c r="D267" s="91" t="s">
        <v>278</v>
      </c>
      <c r="E267" s="90" t="s">
        <v>601</v>
      </c>
      <c r="F267" s="68" t="s">
        <v>1073</v>
      </c>
      <c r="G267" s="94">
        <v>215193651</v>
      </c>
      <c r="H267" s="119">
        <v>43234</v>
      </c>
      <c r="I267" s="94" t="s">
        <v>598</v>
      </c>
      <c r="J267" s="68" t="s">
        <v>625</v>
      </c>
      <c r="K267" s="68" t="s">
        <v>1055</v>
      </c>
    </row>
    <row r="268" spans="1:15" hidden="1" x14ac:dyDescent="0.25">
      <c r="A268" s="66">
        <v>257</v>
      </c>
      <c r="B268" s="67">
        <v>257</v>
      </c>
      <c r="C268" s="74" t="s">
        <v>517</v>
      </c>
      <c r="D268" s="91" t="s">
        <v>518</v>
      </c>
      <c r="E268" s="89" t="s">
        <v>649</v>
      </c>
      <c r="F268" s="68" t="s">
        <v>1074</v>
      </c>
      <c r="G268" s="94">
        <v>215346243</v>
      </c>
      <c r="H268" s="119">
        <v>42063</v>
      </c>
      <c r="I268" s="94" t="s">
        <v>598</v>
      </c>
      <c r="J268" s="68" t="s">
        <v>642</v>
      </c>
      <c r="K268" s="125" t="s">
        <v>895</v>
      </c>
    </row>
    <row r="269" spans="1:15" hidden="1" x14ac:dyDescent="0.25">
      <c r="A269" s="66">
        <v>258</v>
      </c>
      <c r="B269" s="67">
        <v>258</v>
      </c>
      <c r="C269" s="68" t="s">
        <v>482</v>
      </c>
      <c r="D269" s="91" t="s">
        <v>142</v>
      </c>
      <c r="E269" s="90" t="s">
        <v>696</v>
      </c>
      <c r="F269" s="68" t="s">
        <v>920</v>
      </c>
      <c r="G269" s="94">
        <v>215084809</v>
      </c>
      <c r="H269" s="119">
        <v>42835</v>
      </c>
      <c r="I269" s="94" t="s">
        <v>598</v>
      </c>
      <c r="J269" s="68" t="s">
        <v>629</v>
      </c>
      <c r="K269" s="125" t="s">
        <v>809</v>
      </c>
    </row>
    <row r="270" spans="1:15" ht="37.5" hidden="1" x14ac:dyDescent="0.25">
      <c r="A270" s="66">
        <v>259</v>
      </c>
      <c r="B270" s="67">
        <v>259</v>
      </c>
      <c r="C270" s="68" t="s">
        <v>304</v>
      </c>
      <c r="D270" s="91" t="s">
        <v>162</v>
      </c>
      <c r="E270" s="90" t="s">
        <v>687</v>
      </c>
      <c r="F270" s="68" t="s">
        <v>1075</v>
      </c>
      <c r="G270" s="94">
        <v>215279111</v>
      </c>
      <c r="H270" s="119">
        <v>39758</v>
      </c>
      <c r="I270" s="94" t="s">
        <v>598</v>
      </c>
      <c r="J270" s="68" t="s">
        <v>843</v>
      </c>
      <c r="K270" s="125" t="s">
        <v>600</v>
      </c>
    </row>
    <row r="271" spans="1:15" ht="37.5" hidden="1" x14ac:dyDescent="0.25">
      <c r="A271" s="66">
        <v>260</v>
      </c>
      <c r="B271" s="67">
        <v>260</v>
      </c>
      <c r="C271" s="74" t="s">
        <v>71</v>
      </c>
      <c r="D271" s="91" t="s">
        <v>374</v>
      </c>
      <c r="E271" s="90" t="s">
        <v>674</v>
      </c>
      <c r="F271" s="68" t="s">
        <v>1076</v>
      </c>
      <c r="G271" s="94">
        <v>215132696</v>
      </c>
      <c r="H271" s="119">
        <v>38903</v>
      </c>
      <c r="I271" s="94" t="s">
        <v>598</v>
      </c>
      <c r="J271" s="68" t="s">
        <v>677</v>
      </c>
      <c r="K271" s="125" t="s">
        <v>1077</v>
      </c>
    </row>
    <row r="272" spans="1:15" ht="37.5" hidden="1" x14ac:dyDescent="0.25">
      <c r="A272" s="66">
        <v>261</v>
      </c>
      <c r="B272" s="67">
        <v>261</v>
      </c>
      <c r="C272" s="68" t="s">
        <v>452</v>
      </c>
      <c r="D272" s="91" t="s">
        <v>157</v>
      </c>
      <c r="E272" s="90" t="s">
        <v>696</v>
      </c>
      <c r="F272" s="68" t="s">
        <v>1078</v>
      </c>
      <c r="G272" s="94">
        <v>215054097</v>
      </c>
      <c r="H272" s="119">
        <v>43553</v>
      </c>
      <c r="I272" s="94" t="s">
        <v>598</v>
      </c>
      <c r="J272" s="68" t="s">
        <v>1079</v>
      </c>
      <c r="K272" s="125" t="s">
        <v>1080</v>
      </c>
    </row>
    <row r="273" spans="1:11" ht="37.5" hidden="1" x14ac:dyDescent="0.25">
      <c r="A273" s="66">
        <v>262</v>
      </c>
      <c r="B273" s="67">
        <v>262</v>
      </c>
      <c r="C273" s="68" t="s">
        <v>453</v>
      </c>
      <c r="D273" s="91" t="s">
        <v>454</v>
      </c>
      <c r="E273" s="89" t="s">
        <v>674</v>
      </c>
      <c r="F273" s="68" t="s">
        <v>1081</v>
      </c>
      <c r="G273" s="94">
        <v>211752122</v>
      </c>
      <c r="H273" s="119">
        <v>41069</v>
      </c>
      <c r="I273" s="94" t="s">
        <v>598</v>
      </c>
      <c r="J273" s="68" t="s">
        <v>8</v>
      </c>
      <c r="K273" s="125" t="s">
        <v>1082</v>
      </c>
    </row>
    <row r="274" spans="1:11" ht="37.5" hidden="1" x14ac:dyDescent="0.25">
      <c r="A274" s="66">
        <v>263</v>
      </c>
      <c r="B274" s="67">
        <v>263</v>
      </c>
      <c r="C274" s="68" t="s">
        <v>375</v>
      </c>
      <c r="D274" s="91" t="s">
        <v>74</v>
      </c>
      <c r="E274" s="89" t="s">
        <v>674</v>
      </c>
      <c r="F274" s="68" t="s">
        <v>1083</v>
      </c>
      <c r="G274" s="94">
        <v>215257355</v>
      </c>
      <c r="H274" s="119">
        <v>39611</v>
      </c>
      <c r="I274" s="94" t="s">
        <v>598</v>
      </c>
      <c r="J274" s="68" t="s">
        <v>603</v>
      </c>
      <c r="K274" s="125" t="s">
        <v>765</v>
      </c>
    </row>
    <row r="275" spans="1:11" hidden="1" x14ac:dyDescent="0.25">
      <c r="A275" s="66">
        <v>264</v>
      </c>
      <c r="B275" s="67">
        <v>264</v>
      </c>
      <c r="C275" s="68" t="s">
        <v>376</v>
      </c>
      <c r="D275" s="91" t="s">
        <v>377</v>
      </c>
      <c r="E275" s="90" t="s">
        <v>1084</v>
      </c>
      <c r="F275" s="68" t="s">
        <v>1085</v>
      </c>
      <c r="G275" s="94">
        <v>211743417</v>
      </c>
      <c r="H275" s="119">
        <v>42240</v>
      </c>
      <c r="I275" s="94" t="s">
        <v>598</v>
      </c>
      <c r="J275" s="68" t="s">
        <v>9</v>
      </c>
      <c r="K275" s="125"/>
    </row>
    <row r="276" spans="1:11" ht="37.5" hidden="1" x14ac:dyDescent="0.25">
      <c r="A276" s="66">
        <v>265</v>
      </c>
      <c r="B276" s="67">
        <v>265</v>
      </c>
      <c r="C276" s="68" t="s">
        <v>378</v>
      </c>
      <c r="D276" s="91" t="s">
        <v>315</v>
      </c>
      <c r="E276" s="90" t="s">
        <v>684</v>
      </c>
      <c r="F276" s="68" t="s">
        <v>875</v>
      </c>
      <c r="G276" s="94">
        <v>211850767</v>
      </c>
      <c r="H276" s="119">
        <v>42653</v>
      </c>
      <c r="I276" s="94" t="s">
        <v>598</v>
      </c>
      <c r="J276" s="68" t="s">
        <v>677</v>
      </c>
      <c r="K276" s="125" t="s">
        <v>1086</v>
      </c>
    </row>
    <row r="277" spans="1:11" hidden="1" x14ac:dyDescent="0.25">
      <c r="A277" s="66">
        <v>266</v>
      </c>
      <c r="B277" s="67">
        <v>266</v>
      </c>
      <c r="C277" s="68" t="s">
        <v>363</v>
      </c>
      <c r="D277" s="91" t="s">
        <v>275</v>
      </c>
      <c r="E277" s="89" t="s">
        <v>596</v>
      </c>
      <c r="F277" s="68" t="s">
        <v>1087</v>
      </c>
      <c r="G277" s="94">
        <v>211850135</v>
      </c>
      <c r="H277" s="119">
        <v>43742</v>
      </c>
      <c r="I277" s="94" t="s">
        <v>598</v>
      </c>
      <c r="J277" s="68" t="s">
        <v>625</v>
      </c>
      <c r="K277" s="125" t="s">
        <v>1088</v>
      </c>
    </row>
    <row r="278" spans="1:11" ht="37.5" hidden="1" x14ac:dyDescent="0.25">
      <c r="A278" s="66">
        <v>267</v>
      </c>
      <c r="B278" s="67">
        <v>267</v>
      </c>
      <c r="C278" s="68" t="s">
        <v>135</v>
      </c>
      <c r="D278" s="91" t="s">
        <v>379</v>
      </c>
      <c r="E278" s="89" t="s">
        <v>649</v>
      </c>
      <c r="F278" s="68" t="s">
        <v>1089</v>
      </c>
      <c r="G278" s="94">
        <v>191749393</v>
      </c>
      <c r="H278" s="119">
        <v>41899</v>
      </c>
      <c r="I278" s="94" t="s">
        <v>1090</v>
      </c>
      <c r="J278" s="68" t="s">
        <v>686</v>
      </c>
      <c r="K278" s="125" t="s">
        <v>600</v>
      </c>
    </row>
    <row r="279" spans="1:11" ht="37.5" hidden="1" x14ac:dyDescent="0.25">
      <c r="A279" s="66">
        <v>268</v>
      </c>
      <c r="B279" s="67">
        <v>268</v>
      </c>
      <c r="C279" s="68" t="s">
        <v>380</v>
      </c>
      <c r="D279" s="91" t="s">
        <v>233</v>
      </c>
      <c r="E279" s="90" t="s">
        <v>696</v>
      </c>
      <c r="F279" s="68" t="s">
        <v>1091</v>
      </c>
      <c r="G279" s="94">
        <v>215048293</v>
      </c>
      <c r="H279" s="119">
        <v>41942</v>
      </c>
      <c r="I279" s="94" t="s">
        <v>598</v>
      </c>
      <c r="J279" s="68" t="s">
        <v>642</v>
      </c>
      <c r="K279" s="125" t="s">
        <v>1092</v>
      </c>
    </row>
    <row r="280" spans="1:11" hidden="1" x14ac:dyDescent="0.25">
      <c r="A280" s="66">
        <v>269</v>
      </c>
      <c r="B280" s="67">
        <v>269</v>
      </c>
      <c r="C280" s="74" t="s">
        <v>519</v>
      </c>
      <c r="D280" s="91" t="s">
        <v>194</v>
      </c>
      <c r="E280" s="89" t="s">
        <v>622</v>
      </c>
      <c r="F280" s="68" t="s">
        <v>761</v>
      </c>
      <c r="G280" s="94">
        <v>215067456</v>
      </c>
      <c r="H280" s="119">
        <v>43649</v>
      </c>
      <c r="I280" s="94" t="s">
        <v>598</v>
      </c>
      <c r="J280" s="68" t="s">
        <v>642</v>
      </c>
      <c r="K280" s="125" t="s">
        <v>1093</v>
      </c>
    </row>
    <row r="281" spans="1:11" ht="37.5" hidden="1" x14ac:dyDescent="0.25">
      <c r="A281" s="66">
        <v>270</v>
      </c>
      <c r="B281" s="67">
        <v>270</v>
      </c>
      <c r="C281" s="68" t="s">
        <v>455</v>
      </c>
      <c r="D281" s="91" t="s">
        <v>456</v>
      </c>
      <c r="E281" s="90" t="s">
        <v>687</v>
      </c>
      <c r="F281" s="68" t="s">
        <v>1094</v>
      </c>
      <c r="G281" s="94">
        <v>215174042</v>
      </c>
      <c r="H281" s="119">
        <v>39210</v>
      </c>
      <c r="I281" s="94" t="s">
        <v>598</v>
      </c>
      <c r="J281" s="68" t="s">
        <v>629</v>
      </c>
      <c r="K281" s="125" t="s">
        <v>1095</v>
      </c>
    </row>
    <row r="282" spans="1:11" hidden="1" x14ac:dyDescent="0.25">
      <c r="A282" s="66">
        <v>271</v>
      </c>
      <c r="B282" s="67">
        <v>271</v>
      </c>
      <c r="C282" s="74" t="s">
        <v>71</v>
      </c>
      <c r="D282" s="91" t="s">
        <v>144</v>
      </c>
      <c r="E282" s="89" t="s">
        <v>993</v>
      </c>
      <c r="F282" s="68" t="s">
        <v>1096</v>
      </c>
      <c r="G282" s="94"/>
      <c r="H282" s="119"/>
      <c r="I282" s="94"/>
      <c r="J282" s="68" t="s">
        <v>7</v>
      </c>
      <c r="K282" s="125"/>
    </row>
    <row r="283" spans="1:11" hidden="1" x14ac:dyDescent="0.25">
      <c r="A283" s="66">
        <v>272</v>
      </c>
      <c r="B283" s="67">
        <v>272</v>
      </c>
      <c r="C283" s="74" t="s">
        <v>71</v>
      </c>
      <c r="D283" s="91" t="s">
        <v>457</v>
      </c>
      <c r="E283" s="90" t="s">
        <v>596</v>
      </c>
      <c r="F283" s="68" t="s">
        <v>1097</v>
      </c>
      <c r="G283" s="94">
        <v>215036033</v>
      </c>
      <c r="H283" s="119">
        <v>42528</v>
      </c>
      <c r="I283" s="94" t="s">
        <v>598</v>
      </c>
      <c r="J283" s="68" t="s">
        <v>625</v>
      </c>
      <c r="K283" s="82" t="s">
        <v>1098</v>
      </c>
    </row>
    <row r="284" spans="1:11" ht="37.5" hidden="1" x14ac:dyDescent="0.25">
      <c r="A284" s="66">
        <v>273</v>
      </c>
      <c r="B284" s="67">
        <v>273</v>
      </c>
      <c r="C284" s="74" t="s">
        <v>381</v>
      </c>
      <c r="D284" s="91" t="s">
        <v>129</v>
      </c>
      <c r="E284" s="90" t="s">
        <v>622</v>
      </c>
      <c r="F284" s="68" t="s">
        <v>1099</v>
      </c>
      <c r="G284" s="94">
        <v>215139417</v>
      </c>
      <c r="H284" s="119">
        <v>38867</v>
      </c>
      <c r="I284" s="94" t="s">
        <v>598</v>
      </c>
      <c r="J284" s="68" t="s">
        <v>677</v>
      </c>
      <c r="K284" s="231" t="s">
        <v>1100</v>
      </c>
    </row>
    <row r="285" spans="1:11" hidden="1" x14ac:dyDescent="0.25">
      <c r="A285" s="66">
        <v>274</v>
      </c>
      <c r="B285" s="67">
        <v>274</v>
      </c>
      <c r="C285" s="74" t="s">
        <v>303</v>
      </c>
      <c r="D285" s="91" t="s">
        <v>173</v>
      </c>
      <c r="E285" s="89" t="s">
        <v>601</v>
      </c>
      <c r="F285" s="68" t="s">
        <v>1101</v>
      </c>
      <c r="G285" s="94">
        <v>215139396</v>
      </c>
      <c r="H285" s="119">
        <v>38869</v>
      </c>
      <c r="I285" s="94" t="s">
        <v>598</v>
      </c>
      <c r="J285" s="68" t="s">
        <v>642</v>
      </c>
      <c r="K285" s="125" t="s">
        <v>1102</v>
      </c>
    </row>
    <row r="286" spans="1:11" ht="37.5" hidden="1" x14ac:dyDescent="0.25">
      <c r="A286" s="66">
        <v>275</v>
      </c>
      <c r="B286" s="67">
        <v>275</v>
      </c>
      <c r="C286" s="74" t="s">
        <v>520</v>
      </c>
      <c r="D286" s="91" t="s">
        <v>92</v>
      </c>
      <c r="E286" s="89" t="s">
        <v>601</v>
      </c>
      <c r="F286" s="68" t="s">
        <v>1103</v>
      </c>
      <c r="G286" s="94">
        <v>215085491</v>
      </c>
      <c r="H286" s="119">
        <v>39935</v>
      </c>
      <c r="I286" s="94" t="s">
        <v>598</v>
      </c>
      <c r="J286" s="68" t="s">
        <v>677</v>
      </c>
      <c r="K286" s="125" t="s">
        <v>1104</v>
      </c>
    </row>
    <row r="287" spans="1:11" ht="37.5" hidden="1" x14ac:dyDescent="0.25">
      <c r="A287" s="66">
        <v>276</v>
      </c>
      <c r="B287" s="67">
        <v>276</v>
      </c>
      <c r="C287" s="68" t="s">
        <v>521</v>
      </c>
      <c r="D287" s="91" t="s">
        <v>315</v>
      </c>
      <c r="E287" s="90" t="s">
        <v>649</v>
      </c>
      <c r="F287" s="68" t="s">
        <v>1105</v>
      </c>
      <c r="G287" s="94">
        <v>215277191</v>
      </c>
      <c r="H287" s="119">
        <v>39731</v>
      </c>
      <c r="I287" s="94" t="s">
        <v>598</v>
      </c>
      <c r="J287" s="68" t="s">
        <v>642</v>
      </c>
      <c r="K287" s="125" t="s">
        <v>1106</v>
      </c>
    </row>
    <row r="288" spans="1:11" hidden="1" x14ac:dyDescent="0.25">
      <c r="A288" s="66">
        <v>277</v>
      </c>
      <c r="B288" s="67">
        <v>277</v>
      </c>
      <c r="C288" s="74" t="s">
        <v>483</v>
      </c>
      <c r="D288" s="91" t="s">
        <v>72</v>
      </c>
      <c r="E288" s="90">
        <v>1968</v>
      </c>
      <c r="F288" s="68" t="s">
        <v>1107</v>
      </c>
      <c r="G288" s="94">
        <v>211187928</v>
      </c>
      <c r="H288" s="119">
        <v>40845</v>
      </c>
      <c r="I288" s="94" t="s">
        <v>598</v>
      </c>
      <c r="J288" s="68" t="s">
        <v>642</v>
      </c>
      <c r="K288" s="125" t="s">
        <v>653</v>
      </c>
    </row>
    <row r="289" spans="1:15" ht="37.5" hidden="1" x14ac:dyDescent="0.25">
      <c r="A289" s="66">
        <v>278</v>
      </c>
      <c r="B289" s="67">
        <v>278</v>
      </c>
      <c r="C289" s="74" t="s">
        <v>147</v>
      </c>
      <c r="D289" s="91" t="s">
        <v>270</v>
      </c>
      <c r="E289" s="90" t="s">
        <v>637</v>
      </c>
      <c r="F289" s="68" t="s">
        <v>1108</v>
      </c>
      <c r="G289" s="94">
        <v>210971339</v>
      </c>
      <c r="H289" s="119">
        <v>41599</v>
      </c>
      <c r="I289" s="94" t="s">
        <v>598</v>
      </c>
      <c r="J289" s="68" t="s">
        <v>693</v>
      </c>
      <c r="K289" s="125" t="s">
        <v>1109</v>
      </c>
      <c r="L289" s="245" t="s">
        <v>1367</v>
      </c>
      <c r="M289" s="245">
        <v>211136331</v>
      </c>
      <c r="N289" s="246">
        <v>39741</v>
      </c>
      <c r="O289" s="245" t="s">
        <v>1308</v>
      </c>
    </row>
    <row r="290" spans="1:15" ht="37.5" hidden="1" x14ac:dyDescent="0.25">
      <c r="A290" s="66">
        <v>279</v>
      </c>
      <c r="B290" s="67">
        <v>279</v>
      </c>
      <c r="C290" s="74" t="s">
        <v>559</v>
      </c>
      <c r="D290" s="91" t="s">
        <v>144</v>
      </c>
      <c r="E290" s="90" t="s">
        <v>645</v>
      </c>
      <c r="F290" s="68" t="s">
        <v>1110</v>
      </c>
      <c r="G290" s="94">
        <v>211683453</v>
      </c>
      <c r="H290" s="119">
        <v>40088</v>
      </c>
      <c r="I290" s="94" t="s">
        <v>598</v>
      </c>
      <c r="J290" s="68" t="s">
        <v>7</v>
      </c>
      <c r="K290" s="125"/>
    </row>
    <row r="291" spans="1:15" ht="37.5" hidden="1" x14ac:dyDescent="0.25">
      <c r="A291" s="66">
        <v>280</v>
      </c>
      <c r="B291" s="67">
        <v>280</v>
      </c>
      <c r="C291" s="74" t="s">
        <v>124</v>
      </c>
      <c r="D291" s="91" t="s">
        <v>125</v>
      </c>
      <c r="E291" s="90" t="s">
        <v>729</v>
      </c>
      <c r="F291" s="68" t="s">
        <v>1111</v>
      </c>
      <c r="G291" s="94">
        <v>211748718</v>
      </c>
      <c r="H291" s="119">
        <v>42011</v>
      </c>
      <c r="I291" s="94" t="s">
        <v>598</v>
      </c>
      <c r="J291" s="68" t="s">
        <v>686</v>
      </c>
      <c r="K291" s="125" t="s">
        <v>600</v>
      </c>
    </row>
    <row r="292" spans="1:15" ht="37.5" hidden="1" x14ac:dyDescent="0.25">
      <c r="A292" s="66">
        <v>281</v>
      </c>
      <c r="B292" s="67">
        <v>281</v>
      </c>
      <c r="C292" s="68" t="s">
        <v>89</v>
      </c>
      <c r="D292" s="91" t="s">
        <v>382</v>
      </c>
      <c r="E292" s="90" t="s">
        <v>684</v>
      </c>
      <c r="F292" s="68" t="s">
        <v>1112</v>
      </c>
      <c r="G292" s="94">
        <v>215566530</v>
      </c>
      <c r="H292" s="119">
        <v>43259</v>
      </c>
      <c r="I292" s="94" t="s">
        <v>598</v>
      </c>
      <c r="J292" s="68" t="s">
        <v>693</v>
      </c>
      <c r="K292" s="231" t="s">
        <v>1100</v>
      </c>
    </row>
    <row r="293" spans="1:15" ht="37.5" hidden="1" x14ac:dyDescent="0.25">
      <c r="A293" s="66">
        <v>282</v>
      </c>
      <c r="B293" s="67">
        <v>282</v>
      </c>
      <c r="C293" s="74" t="s">
        <v>190</v>
      </c>
      <c r="D293" s="91" t="s">
        <v>138</v>
      </c>
      <c r="E293" s="89" t="s">
        <v>665</v>
      </c>
      <c r="F293" s="68" t="s">
        <v>1113</v>
      </c>
      <c r="G293" s="94">
        <v>211787152</v>
      </c>
      <c r="H293" s="119">
        <v>41822</v>
      </c>
      <c r="I293" s="94" t="s">
        <v>598</v>
      </c>
      <c r="J293" s="68" t="s">
        <v>629</v>
      </c>
      <c r="K293" s="125" t="s">
        <v>1114</v>
      </c>
    </row>
    <row r="294" spans="1:15" hidden="1" x14ac:dyDescent="0.25">
      <c r="A294" s="66">
        <v>283</v>
      </c>
      <c r="B294" s="67">
        <v>283</v>
      </c>
      <c r="C294" s="74" t="s">
        <v>578</v>
      </c>
      <c r="D294" s="91" t="s">
        <v>92</v>
      </c>
      <c r="E294" s="90" t="s">
        <v>640</v>
      </c>
      <c r="F294" s="68" t="s">
        <v>1115</v>
      </c>
      <c r="G294" s="94">
        <v>211637335</v>
      </c>
      <c r="H294" s="119">
        <v>39557</v>
      </c>
      <c r="I294" s="94" t="s">
        <v>598</v>
      </c>
      <c r="J294" s="68" t="s">
        <v>642</v>
      </c>
      <c r="K294" s="125" t="s">
        <v>1116</v>
      </c>
    </row>
    <row r="295" spans="1:15" hidden="1" x14ac:dyDescent="0.25">
      <c r="A295" s="66">
        <v>284</v>
      </c>
      <c r="B295" s="67">
        <v>284</v>
      </c>
      <c r="C295" s="74" t="s">
        <v>539</v>
      </c>
      <c r="D295" s="91" t="s">
        <v>540</v>
      </c>
      <c r="E295" s="90" t="s">
        <v>651</v>
      </c>
      <c r="F295" s="68" t="s">
        <v>1117</v>
      </c>
      <c r="G295" s="94">
        <v>215023651</v>
      </c>
      <c r="H295" s="119">
        <v>41978</v>
      </c>
      <c r="I295" s="94" t="s">
        <v>598</v>
      </c>
      <c r="J295" s="68" t="s">
        <v>1118</v>
      </c>
      <c r="K295" s="125" t="s">
        <v>1119</v>
      </c>
    </row>
    <row r="296" spans="1:15" ht="37.5" hidden="1" x14ac:dyDescent="0.25">
      <c r="A296" s="66">
        <v>285</v>
      </c>
      <c r="B296" s="67">
        <v>285</v>
      </c>
      <c r="C296" s="74" t="s">
        <v>383</v>
      </c>
      <c r="D296" s="91" t="s">
        <v>384</v>
      </c>
      <c r="E296" s="90" t="s">
        <v>821</v>
      </c>
      <c r="F296" s="68" t="s">
        <v>1120</v>
      </c>
      <c r="G296" s="94">
        <v>215266744</v>
      </c>
      <c r="H296" s="119">
        <v>41484</v>
      </c>
      <c r="I296" s="94" t="s">
        <v>598</v>
      </c>
      <c r="J296" s="68" t="s">
        <v>629</v>
      </c>
      <c r="K296" s="125" t="s">
        <v>1121</v>
      </c>
    </row>
    <row r="297" spans="1:15" ht="37.5" hidden="1" x14ac:dyDescent="0.25">
      <c r="A297" s="66">
        <v>286</v>
      </c>
      <c r="B297" s="67">
        <v>286</v>
      </c>
      <c r="C297" s="68" t="s">
        <v>126</v>
      </c>
      <c r="D297" s="91" t="s">
        <v>127</v>
      </c>
      <c r="E297" s="89" t="s">
        <v>776</v>
      </c>
      <c r="F297" s="68" t="s">
        <v>1122</v>
      </c>
      <c r="G297" s="94">
        <v>211797733</v>
      </c>
      <c r="H297" s="119">
        <v>40079</v>
      </c>
      <c r="I297" s="94" t="s">
        <v>598</v>
      </c>
      <c r="J297" s="68" t="s">
        <v>8</v>
      </c>
      <c r="K297" s="125" t="s">
        <v>890</v>
      </c>
    </row>
    <row r="298" spans="1:15" hidden="1" x14ac:dyDescent="0.25">
      <c r="A298" s="66">
        <v>287</v>
      </c>
      <c r="B298" s="67">
        <v>287</v>
      </c>
      <c r="C298" s="68" t="s">
        <v>228</v>
      </c>
      <c r="D298" s="91" t="s">
        <v>218</v>
      </c>
      <c r="E298" s="89" t="s">
        <v>729</v>
      </c>
      <c r="F298" s="68" t="s">
        <v>1061</v>
      </c>
      <c r="G298" s="94">
        <v>211803985</v>
      </c>
      <c r="H298" s="119">
        <v>42422</v>
      </c>
      <c r="I298" s="94" t="s">
        <v>598</v>
      </c>
      <c r="J298" s="68" t="s">
        <v>625</v>
      </c>
      <c r="K298" s="125" t="s">
        <v>1123</v>
      </c>
    </row>
    <row r="299" spans="1:15" hidden="1" x14ac:dyDescent="0.25">
      <c r="A299" s="66">
        <v>288</v>
      </c>
      <c r="B299" s="67">
        <v>288</v>
      </c>
      <c r="C299" s="68" t="s">
        <v>522</v>
      </c>
      <c r="D299" s="91" t="s">
        <v>101</v>
      </c>
      <c r="E299" s="92" t="s">
        <v>821</v>
      </c>
      <c r="F299" s="105" t="s">
        <v>1124</v>
      </c>
      <c r="G299" s="112">
        <v>215296699</v>
      </c>
      <c r="H299" s="119">
        <v>39888</v>
      </c>
      <c r="I299" s="94" t="s">
        <v>598</v>
      </c>
      <c r="J299" s="68" t="s">
        <v>629</v>
      </c>
      <c r="K299" s="82" t="s">
        <v>779</v>
      </c>
    </row>
    <row r="300" spans="1:15" hidden="1" x14ac:dyDescent="0.25">
      <c r="A300" s="66">
        <v>289</v>
      </c>
      <c r="B300" s="67">
        <v>289</v>
      </c>
      <c r="C300" s="74" t="s">
        <v>51</v>
      </c>
      <c r="D300" s="91" t="s">
        <v>385</v>
      </c>
      <c r="E300" s="90" t="s">
        <v>687</v>
      </c>
      <c r="F300" s="68" t="s">
        <v>983</v>
      </c>
      <c r="G300" s="94">
        <v>215173958</v>
      </c>
      <c r="H300" s="119">
        <v>42899</v>
      </c>
      <c r="I300" s="94" t="s">
        <v>598</v>
      </c>
      <c r="J300" s="68" t="s">
        <v>603</v>
      </c>
      <c r="K300" s="125" t="s">
        <v>1125</v>
      </c>
    </row>
    <row r="301" spans="1:15" hidden="1" x14ac:dyDescent="0.25">
      <c r="A301" s="66">
        <v>290</v>
      </c>
      <c r="B301" s="67">
        <v>290</v>
      </c>
      <c r="C301" s="68" t="s">
        <v>523</v>
      </c>
      <c r="D301" s="91" t="s">
        <v>109</v>
      </c>
      <c r="E301" s="90" t="s">
        <v>674</v>
      </c>
      <c r="F301" s="68" t="s">
        <v>1126</v>
      </c>
      <c r="G301" s="94">
        <v>215166733</v>
      </c>
      <c r="H301" s="119">
        <v>43652</v>
      </c>
      <c r="I301" s="94" t="s">
        <v>598</v>
      </c>
      <c r="J301" s="68" t="s">
        <v>642</v>
      </c>
      <c r="K301" s="125" t="s">
        <v>1127</v>
      </c>
    </row>
    <row r="302" spans="1:15" hidden="1" x14ac:dyDescent="0.25">
      <c r="A302" s="66">
        <v>291</v>
      </c>
      <c r="B302" s="67">
        <v>291</v>
      </c>
      <c r="C302" s="68" t="s">
        <v>128</v>
      </c>
      <c r="D302" s="91" t="s">
        <v>129</v>
      </c>
      <c r="E302" s="90" t="s">
        <v>684</v>
      </c>
      <c r="F302" s="68" t="s">
        <v>1128</v>
      </c>
      <c r="G302" s="94">
        <v>211894056</v>
      </c>
      <c r="H302" s="119">
        <v>42595</v>
      </c>
      <c r="I302" s="94" t="s">
        <v>598</v>
      </c>
      <c r="J302" s="68" t="s">
        <v>625</v>
      </c>
      <c r="K302" s="125" t="s">
        <v>895</v>
      </c>
    </row>
    <row r="303" spans="1:15" hidden="1" x14ac:dyDescent="0.25">
      <c r="A303" s="66">
        <v>292</v>
      </c>
      <c r="B303" s="67">
        <v>292</v>
      </c>
      <c r="C303" s="74" t="s">
        <v>575</v>
      </c>
      <c r="D303" s="91" t="s">
        <v>275</v>
      </c>
      <c r="E303" s="90" t="s">
        <v>687</v>
      </c>
      <c r="F303" s="68" t="s">
        <v>1129</v>
      </c>
      <c r="G303" s="94"/>
      <c r="H303" s="119"/>
      <c r="I303" s="94"/>
      <c r="J303" s="68" t="s">
        <v>642</v>
      </c>
      <c r="K303" s="125" t="s">
        <v>1130</v>
      </c>
    </row>
    <row r="304" spans="1:15" ht="37.5" hidden="1" x14ac:dyDescent="0.25">
      <c r="A304" s="66">
        <v>293</v>
      </c>
      <c r="B304" s="67">
        <v>293</v>
      </c>
      <c r="C304" s="74" t="s">
        <v>386</v>
      </c>
      <c r="D304" s="91" t="s">
        <v>79</v>
      </c>
      <c r="E304" s="90" t="s">
        <v>696</v>
      </c>
      <c r="F304" s="68" t="s">
        <v>1131</v>
      </c>
      <c r="G304" s="94">
        <v>215030489</v>
      </c>
      <c r="H304" s="119">
        <v>42432</v>
      </c>
      <c r="I304" s="94" t="s">
        <v>598</v>
      </c>
      <c r="J304" s="68" t="s">
        <v>625</v>
      </c>
      <c r="K304" s="125" t="s">
        <v>1067</v>
      </c>
    </row>
    <row r="305" spans="1:15" hidden="1" x14ac:dyDescent="0.25">
      <c r="A305" s="66">
        <v>294</v>
      </c>
      <c r="B305" s="67">
        <v>294</v>
      </c>
      <c r="C305" s="68" t="s">
        <v>130</v>
      </c>
      <c r="D305" s="91" t="s">
        <v>111</v>
      </c>
      <c r="E305" s="90" t="s">
        <v>612</v>
      </c>
      <c r="F305" s="68" t="s">
        <v>1132</v>
      </c>
      <c r="G305" s="94">
        <v>211809699</v>
      </c>
      <c r="H305" s="119">
        <v>42719</v>
      </c>
      <c r="I305" s="94" t="s">
        <v>598</v>
      </c>
      <c r="J305" s="68" t="s">
        <v>642</v>
      </c>
      <c r="K305" s="125" t="s">
        <v>1116</v>
      </c>
    </row>
    <row r="306" spans="1:15" ht="37.5" hidden="1" x14ac:dyDescent="0.25">
      <c r="A306" s="66">
        <v>295</v>
      </c>
      <c r="B306" s="67">
        <v>295</v>
      </c>
      <c r="C306" s="68" t="s">
        <v>131</v>
      </c>
      <c r="D306" s="91" t="s">
        <v>132</v>
      </c>
      <c r="E306" s="90" t="s">
        <v>1133</v>
      </c>
      <c r="F306" s="68" t="s">
        <v>1134</v>
      </c>
      <c r="G306" s="95">
        <v>211586299</v>
      </c>
      <c r="H306" s="119">
        <v>41132</v>
      </c>
      <c r="I306" s="94" t="s">
        <v>598</v>
      </c>
      <c r="J306" s="68" t="s">
        <v>625</v>
      </c>
      <c r="K306" s="68" t="s">
        <v>1135</v>
      </c>
    </row>
    <row r="307" spans="1:15" ht="37.5" hidden="1" x14ac:dyDescent="0.25">
      <c r="A307" s="66">
        <v>296</v>
      </c>
      <c r="B307" s="67">
        <v>296</v>
      </c>
      <c r="C307" s="68" t="s">
        <v>71</v>
      </c>
      <c r="D307" s="91" t="s">
        <v>72</v>
      </c>
      <c r="E307" s="90" t="s">
        <v>993</v>
      </c>
      <c r="F307" s="68" t="s">
        <v>999</v>
      </c>
      <c r="G307" s="94">
        <v>211317331</v>
      </c>
      <c r="H307" s="119">
        <v>41758</v>
      </c>
      <c r="I307" s="94" t="s">
        <v>598</v>
      </c>
      <c r="J307" s="68" t="s">
        <v>625</v>
      </c>
      <c r="K307" s="125" t="s">
        <v>1067</v>
      </c>
    </row>
    <row r="308" spans="1:15" ht="37.5" hidden="1" x14ac:dyDescent="0.25">
      <c r="A308" s="66">
        <v>297</v>
      </c>
      <c r="B308" s="67">
        <v>297</v>
      </c>
      <c r="C308" s="74" t="s">
        <v>387</v>
      </c>
      <c r="D308" s="91" t="s">
        <v>388</v>
      </c>
      <c r="E308" s="90" t="s">
        <v>684</v>
      </c>
      <c r="F308" s="68" t="s">
        <v>1136</v>
      </c>
      <c r="G308" s="94">
        <v>211850286</v>
      </c>
      <c r="H308" s="119">
        <v>42650</v>
      </c>
      <c r="I308" s="94" t="s">
        <v>598</v>
      </c>
      <c r="J308" s="68" t="s">
        <v>642</v>
      </c>
      <c r="K308" s="125" t="s">
        <v>1000</v>
      </c>
    </row>
    <row r="309" spans="1:15" ht="37.5" hidden="1" x14ac:dyDescent="0.25">
      <c r="A309" s="66">
        <v>298</v>
      </c>
      <c r="B309" s="67">
        <v>298</v>
      </c>
      <c r="C309" s="74" t="s">
        <v>427</v>
      </c>
      <c r="D309" s="91" t="s">
        <v>384</v>
      </c>
      <c r="E309" s="89" t="s">
        <v>821</v>
      </c>
      <c r="F309" s="68" t="s">
        <v>1137</v>
      </c>
      <c r="G309" s="94">
        <v>215272657</v>
      </c>
      <c r="H309" s="119">
        <v>39700</v>
      </c>
      <c r="I309" s="94" t="s">
        <v>598</v>
      </c>
      <c r="J309" s="68" t="s">
        <v>642</v>
      </c>
      <c r="K309" s="68" t="s">
        <v>1055</v>
      </c>
    </row>
    <row r="310" spans="1:15" hidden="1" x14ac:dyDescent="0.25">
      <c r="A310" s="66">
        <v>299</v>
      </c>
      <c r="B310" s="67">
        <v>299</v>
      </c>
      <c r="C310" s="74" t="s">
        <v>458</v>
      </c>
      <c r="D310" s="91" t="s">
        <v>157</v>
      </c>
      <c r="E310" s="90" t="s">
        <v>640</v>
      </c>
      <c r="F310" s="68" t="s">
        <v>1138</v>
      </c>
      <c r="G310" s="94">
        <v>211746330</v>
      </c>
      <c r="H310" s="119">
        <v>42705</v>
      </c>
      <c r="I310" s="94" t="s">
        <v>598</v>
      </c>
      <c r="J310" s="68" t="s">
        <v>8</v>
      </c>
      <c r="K310" s="125" t="s">
        <v>996</v>
      </c>
    </row>
    <row r="311" spans="1:15" ht="37.5" hidden="1" x14ac:dyDescent="0.25">
      <c r="A311" s="66">
        <v>300</v>
      </c>
      <c r="B311" s="67">
        <v>300</v>
      </c>
      <c r="C311" s="68" t="s">
        <v>133</v>
      </c>
      <c r="D311" s="91" t="s">
        <v>134</v>
      </c>
      <c r="E311" s="90" t="s">
        <v>622</v>
      </c>
      <c r="F311" s="68" t="s">
        <v>1139</v>
      </c>
      <c r="G311" s="94">
        <v>215090170</v>
      </c>
      <c r="H311" s="119">
        <v>43320</v>
      </c>
      <c r="I311" s="94"/>
      <c r="J311" s="68" t="s">
        <v>629</v>
      </c>
      <c r="K311" s="125" t="s">
        <v>738</v>
      </c>
    </row>
    <row r="312" spans="1:15" hidden="1" x14ac:dyDescent="0.25">
      <c r="A312" s="66">
        <v>301</v>
      </c>
      <c r="B312" s="67">
        <v>301</v>
      </c>
      <c r="C312" s="74" t="s">
        <v>135</v>
      </c>
      <c r="D312" s="91" t="s">
        <v>136</v>
      </c>
      <c r="E312" s="90" t="s">
        <v>665</v>
      </c>
      <c r="F312" s="68" t="s">
        <v>1140</v>
      </c>
      <c r="G312" s="94">
        <v>211687040</v>
      </c>
      <c r="H312" s="119">
        <v>41592</v>
      </c>
      <c r="I312" s="94" t="s">
        <v>598</v>
      </c>
      <c r="J312" s="68" t="s">
        <v>625</v>
      </c>
      <c r="K312" s="125" t="s">
        <v>1141</v>
      </c>
    </row>
    <row r="313" spans="1:15" ht="37.5" hidden="1" x14ac:dyDescent="0.25">
      <c r="A313" s="66">
        <v>302</v>
      </c>
      <c r="B313" s="67">
        <v>302</v>
      </c>
      <c r="C313" s="74" t="s">
        <v>389</v>
      </c>
      <c r="D313" s="91" t="s">
        <v>390</v>
      </c>
      <c r="E313" s="89" t="s">
        <v>706</v>
      </c>
      <c r="F313" s="68" t="s">
        <v>1142</v>
      </c>
      <c r="G313" s="94">
        <v>211818326</v>
      </c>
      <c r="H313" s="119">
        <v>42424</v>
      </c>
      <c r="I313" s="94" t="s">
        <v>598</v>
      </c>
      <c r="J313" s="105" t="s">
        <v>625</v>
      </c>
      <c r="K313" s="125" t="s">
        <v>1017</v>
      </c>
    </row>
    <row r="314" spans="1:15" hidden="1" x14ac:dyDescent="0.25">
      <c r="A314" s="66">
        <v>303</v>
      </c>
      <c r="B314" s="67">
        <v>303</v>
      </c>
      <c r="C314" s="75" t="s">
        <v>102</v>
      </c>
      <c r="D314" s="111" t="s">
        <v>157</v>
      </c>
      <c r="E314" s="97" t="s">
        <v>729</v>
      </c>
      <c r="F314" s="73" t="s">
        <v>1143</v>
      </c>
      <c r="G314" s="111">
        <v>211760141</v>
      </c>
      <c r="H314" s="120">
        <v>40359</v>
      </c>
      <c r="I314" s="111" t="s">
        <v>598</v>
      </c>
      <c r="J314" s="73" t="s">
        <v>629</v>
      </c>
      <c r="K314" s="83" t="s">
        <v>738</v>
      </c>
      <c r="L314" s="245" t="s">
        <v>1336</v>
      </c>
      <c r="M314" s="245">
        <v>215116476</v>
      </c>
      <c r="N314" s="246">
        <v>38566</v>
      </c>
      <c r="O314" s="245" t="s">
        <v>1308</v>
      </c>
    </row>
    <row r="315" spans="1:15" ht="37.5" hidden="1" x14ac:dyDescent="0.25">
      <c r="A315" s="66">
        <v>304</v>
      </c>
      <c r="B315" s="67">
        <v>304</v>
      </c>
      <c r="C315" s="74" t="s">
        <v>524</v>
      </c>
      <c r="D315" s="91" t="s">
        <v>107</v>
      </c>
      <c r="E315" s="90" t="s">
        <v>1144</v>
      </c>
      <c r="F315" s="68" t="s">
        <v>1145</v>
      </c>
      <c r="G315" s="94">
        <v>215334321</v>
      </c>
      <c r="H315" s="119">
        <v>43061</v>
      </c>
      <c r="I315" s="94" t="s">
        <v>598</v>
      </c>
      <c r="J315" s="68" t="s">
        <v>1146</v>
      </c>
      <c r="K315" s="125" t="s">
        <v>1147</v>
      </c>
    </row>
    <row r="316" spans="1:15" ht="37.5" hidden="1" x14ac:dyDescent="0.25">
      <c r="A316" s="66">
        <v>305</v>
      </c>
      <c r="B316" s="67">
        <v>305</v>
      </c>
      <c r="C316" s="74" t="s">
        <v>137</v>
      </c>
      <c r="D316" s="91" t="s">
        <v>138</v>
      </c>
      <c r="E316" s="90" t="s">
        <v>612</v>
      </c>
      <c r="F316" s="68" t="s">
        <v>1148</v>
      </c>
      <c r="G316" s="94">
        <v>211787218</v>
      </c>
      <c r="H316" s="119">
        <v>43566</v>
      </c>
      <c r="I316" s="94" t="s">
        <v>598</v>
      </c>
      <c r="J316" s="68" t="s">
        <v>642</v>
      </c>
      <c r="K316" s="125" t="s">
        <v>1149</v>
      </c>
    </row>
    <row r="317" spans="1:15" ht="37.5" hidden="1" x14ac:dyDescent="0.25">
      <c r="A317" s="66">
        <v>306</v>
      </c>
      <c r="B317" s="67">
        <v>306</v>
      </c>
      <c r="C317" s="76" t="s">
        <v>459</v>
      </c>
      <c r="D317" s="91" t="s">
        <v>460</v>
      </c>
      <c r="E317" s="86" t="s">
        <v>596</v>
      </c>
      <c r="F317" s="106" t="s">
        <v>1150</v>
      </c>
      <c r="G317" s="91">
        <v>215047279</v>
      </c>
      <c r="H317" s="119">
        <v>42292</v>
      </c>
      <c r="I317" s="91" t="s">
        <v>598</v>
      </c>
      <c r="J317" s="72" t="s">
        <v>642</v>
      </c>
      <c r="K317" s="72" t="s">
        <v>1151</v>
      </c>
    </row>
    <row r="318" spans="1:15" ht="37.5" hidden="1" x14ac:dyDescent="0.25">
      <c r="A318" s="66">
        <v>307</v>
      </c>
      <c r="B318" s="67">
        <v>307</v>
      </c>
      <c r="C318" s="74" t="s">
        <v>271</v>
      </c>
      <c r="D318" s="91" t="s">
        <v>272</v>
      </c>
      <c r="E318" s="89" t="s">
        <v>694</v>
      </c>
      <c r="F318" s="68" t="s">
        <v>1152</v>
      </c>
      <c r="G318" s="94">
        <v>211521533</v>
      </c>
      <c r="H318" s="119">
        <v>42626</v>
      </c>
      <c r="I318" s="94" t="s">
        <v>598</v>
      </c>
      <c r="J318" s="68" t="s">
        <v>8</v>
      </c>
      <c r="K318" s="125" t="s">
        <v>1000</v>
      </c>
      <c r="L318" s="245" t="s">
        <v>1366</v>
      </c>
      <c r="M318" s="245">
        <v>215304314</v>
      </c>
    </row>
    <row r="319" spans="1:15" ht="37.5" hidden="1" x14ac:dyDescent="0.25">
      <c r="A319" s="66">
        <v>308</v>
      </c>
      <c r="B319" s="67">
        <v>308</v>
      </c>
      <c r="C319" s="74" t="s">
        <v>139</v>
      </c>
      <c r="D319" s="91" t="s">
        <v>140</v>
      </c>
      <c r="E319" s="90" t="s">
        <v>1065</v>
      </c>
      <c r="F319" s="68" t="s">
        <v>1153</v>
      </c>
      <c r="G319" s="95" t="s">
        <v>1154</v>
      </c>
      <c r="H319" s="119">
        <v>43023</v>
      </c>
      <c r="I319" s="94" t="s">
        <v>728</v>
      </c>
      <c r="J319" s="68" t="s">
        <v>606</v>
      </c>
      <c r="K319" s="125" t="s">
        <v>899</v>
      </c>
    </row>
    <row r="320" spans="1:15" ht="37.5" hidden="1" x14ac:dyDescent="0.25">
      <c r="A320" s="66">
        <v>309</v>
      </c>
      <c r="B320" s="67">
        <v>309</v>
      </c>
      <c r="C320" s="68" t="s">
        <v>525</v>
      </c>
      <c r="D320" s="91" t="s">
        <v>526</v>
      </c>
      <c r="E320" s="90" t="s">
        <v>687</v>
      </c>
      <c r="F320" s="68" t="s">
        <v>1155</v>
      </c>
      <c r="G320" s="94">
        <v>215176817</v>
      </c>
      <c r="H320" s="119">
        <v>43487</v>
      </c>
      <c r="I320" s="94" t="s">
        <v>598</v>
      </c>
      <c r="J320" s="68" t="s">
        <v>642</v>
      </c>
      <c r="K320" s="125" t="s">
        <v>1156</v>
      </c>
    </row>
    <row r="321" spans="1:15" hidden="1" x14ac:dyDescent="0.25">
      <c r="A321" s="66">
        <v>310</v>
      </c>
      <c r="B321" s="67">
        <v>310</v>
      </c>
      <c r="C321" s="68" t="s">
        <v>527</v>
      </c>
      <c r="D321" s="91" t="s">
        <v>384</v>
      </c>
      <c r="E321" s="90" t="s">
        <v>674</v>
      </c>
      <c r="F321" s="68" t="s">
        <v>1129</v>
      </c>
      <c r="G321" s="94">
        <v>215120929</v>
      </c>
      <c r="H321" s="119">
        <v>42821</v>
      </c>
      <c r="I321" s="94" t="s">
        <v>598</v>
      </c>
      <c r="J321" s="68" t="s">
        <v>642</v>
      </c>
      <c r="K321" s="125" t="s">
        <v>1157</v>
      </c>
    </row>
    <row r="322" spans="1:15" ht="37.5" hidden="1" x14ac:dyDescent="0.25">
      <c r="A322" s="66">
        <v>311</v>
      </c>
      <c r="B322" s="67">
        <v>311</v>
      </c>
      <c r="C322" s="74" t="s">
        <v>273</v>
      </c>
      <c r="D322" s="91" t="s">
        <v>70</v>
      </c>
      <c r="E322" s="90" t="s">
        <v>684</v>
      </c>
      <c r="F322" s="68" t="s">
        <v>1158</v>
      </c>
      <c r="G322" s="94">
        <v>211832212</v>
      </c>
      <c r="H322" s="119">
        <v>42423</v>
      </c>
      <c r="I322" s="94" t="s">
        <v>598</v>
      </c>
      <c r="J322" s="68" t="s">
        <v>686</v>
      </c>
      <c r="K322" s="125" t="s">
        <v>600</v>
      </c>
      <c r="L322" s="245" t="s">
        <v>1369</v>
      </c>
      <c r="M322" s="245">
        <v>230505367</v>
      </c>
      <c r="N322" s="246">
        <v>41794</v>
      </c>
      <c r="O322" s="245" t="s">
        <v>1333</v>
      </c>
    </row>
    <row r="323" spans="1:15" ht="37.5" hidden="1" x14ac:dyDescent="0.25">
      <c r="A323" s="66">
        <v>312</v>
      </c>
      <c r="B323" s="67">
        <v>312</v>
      </c>
      <c r="C323" s="74" t="s">
        <v>461</v>
      </c>
      <c r="D323" s="91" t="s">
        <v>74</v>
      </c>
      <c r="E323" s="90" t="s">
        <v>729</v>
      </c>
      <c r="F323" s="68" t="s">
        <v>1159</v>
      </c>
      <c r="G323" s="94">
        <v>211731232</v>
      </c>
      <c r="H323" s="119">
        <v>39184</v>
      </c>
      <c r="I323" s="94" t="s">
        <v>598</v>
      </c>
      <c r="J323" s="68" t="s">
        <v>1160</v>
      </c>
      <c r="K323" s="82" t="s">
        <v>600</v>
      </c>
    </row>
    <row r="324" spans="1:15" ht="37.5" hidden="1" x14ac:dyDescent="0.25">
      <c r="A324" s="66">
        <v>313</v>
      </c>
      <c r="B324" s="67">
        <v>313</v>
      </c>
      <c r="C324" s="74" t="s">
        <v>528</v>
      </c>
      <c r="D324" s="91" t="s">
        <v>529</v>
      </c>
      <c r="E324" s="90" t="s">
        <v>649</v>
      </c>
      <c r="F324" s="68" t="s">
        <v>1161</v>
      </c>
      <c r="G324" s="94">
        <v>215198543</v>
      </c>
      <c r="H324" s="119">
        <v>39558</v>
      </c>
      <c r="I324" s="94" t="s">
        <v>598</v>
      </c>
      <c r="J324" s="68" t="s">
        <v>8</v>
      </c>
      <c r="K324" s="125" t="s">
        <v>992</v>
      </c>
    </row>
    <row r="325" spans="1:15" ht="37.5" hidden="1" x14ac:dyDescent="0.25">
      <c r="A325" s="66">
        <v>314</v>
      </c>
      <c r="B325" s="67">
        <v>314</v>
      </c>
      <c r="C325" s="68" t="s">
        <v>188</v>
      </c>
      <c r="D325" s="91" t="s">
        <v>233</v>
      </c>
      <c r="E325" s="90" t="s">
        <v>651</v>
      </c>
      <c r="F325" s="68" t="s">
        <v>1162</v>
      </c>
      <c r="G325" s="94">
        <v>215043819</v>
      </c>
      <c r="H325" s="119">
        <v>40913</v>
      </c>
      <c r="I325" s="94" t="s">
        <v>598</v>
      </c>
      <c r="J325" s="68" t="s">
        <v>1163</v>
      </c>
      <c r="K325" s="125" t="s">
        <v>1164</v>
      </c>
    </row>
    <row r="326" spans="1:15" hidden="1" x14ac:dyDescent="0.25">
      <c r="A326" s="66">
        <v>315</v>
      </c>
      <c r="B326" s="67">
        <v>315</v>
      </c>
      <c r="C326" s="74" t="s">
        <v>213</v>
      </c>
      <c r="D326" s="91" t="s">
        <v>214</v>
      </c>
      <c r="E326" s="90" t="s">
        <v>696</v>
      </c>
      <c r="F326" s="68" t="s">
        <v>1165</v>
      </c>
      <c r="G326" s="94">
        <v>215020144</v>
      </c>
      <c r="H326" s="119">
        <v>39319</v>
      </c>
      <c r="I326" s="94" t="s">
        <v>598</v>
      </c>
      <c r="J326" s="68" t="s">
        <v>642</v>
      </c>
      <c r="K326" s="125" t="s">
        <v>902</v>
      </c>
      <c r="L326" s="245" t="s">
        <v>1318</v>
      </c>
      <c r="M326" s="245">
        <v>215047029</v>
      </c>
      <c r="N326" s="246">
        <v>38930</v>
      </c>
      <c r="O326" s="245" t="s">
        <v>1308</v>
      </c>
    </row>
    <row r="327" spans="1:15" ht="37.5" hidden="1" x14ac:dyDescent="0.25">
      <c r="A327" s="66">
        <v>316</v>
      </c>
      <c r="B327" s="67">
        <v>316</v>
      </c>
      <c r="C327" s="74" t="s">
        <v>462</v>
      </c>
      <c r="D327" s="91" t="s">
        <v>136</v>
      </c>
      <c r="E327" s="90" t="s">
        <v>622</v>
      </c>
      <c r="F327" s="68" t="s">
        <v>1166</v>
      </c>
      <c r="G327" s="94">
        <v>215124499</v>
      </c>
      <c r="H327" s="119">
        <v>41986</v>
      </c>
      <c r="I327" s="94" t="s">
        <v>598</v>
      </c>
      <c r="J327" s="68" t="s">
        <v>8</v>
      </c>
      <c r="K327" s="125" t="s">
        <v>908</v>
      </c>
    </row>
    <row r="328" spans="1:15" ht="37.5" hidden="1" x14ac:dyDescent="0.25">
      <c r="A328" s="66">
        <v>317</v>
      </c>
      <c r="B328" s="67">
        <v>317</v>
      </c>
      <c r="C328" s="74" t="s">
        <v>141</v>
      </c>
      <c r="D328" s="91" t="s">
        <v>142</v>
      </c>
      <c r="E328" s="90" t="s">
        <v>1052</v>
      </c>
      <c r="F328" s="68" t="s">
        <v>1167</v>
      </c>
      <c r="G328" s="94">
        <v>211672535</v>
      </c>
      <c r="H328" s="119">
        <v>41124</v>
      </c>
      <c r="I328" s="94" t="s">
        <v>598</v>
      </c>
      <c r="J328" s="68" t="s">
        <v>8</v>
      </c>
      <c r="K328" s="125" t="s">
        <v>1168</v>
      </c>
    </row>
    <row r="329" spans="1:15" ht="37.5" hidden="1" x14ac:dyDescent="0.25">
      <c r="A329" s="66">
        <v>318</v>
      </c>
      <c r="B329" s="67">
        <v>318</v>
      </c>
      <c r="C329" s="68" t="s">
        <v>215</v>
      </c>
      <c r="D329" s="91" t="s">
        <v>216</v>
      </c>
      <c r="E329" s="89" t="s">
        <v>706</v>
      </c>
      <c r="F329" s="68" t="s">
        <v>1169</v>
      </c>
      <c r="G329" s="113">
        <v>211850071</v>
      </c>
      <c r="H329" s="119">
        <v>43392</v>
      </c>
      <c r="I329" s="119" t="s">
        <v>598</v>
      </c>
      <c r="J329" s="68" t="s">
        <v>677</v>
      </c>
      <c r="K329" s="82" t="s">
        <v>1170</v>
      </c>
      <c r="L329" s="245" t="s">
        <v>1329</v>
      </c>
      <c r="M329" s="245">
        <v>211775751</v>
      </c>
      <c r="N329" s="246">
        <v>38657</v>
      </c>
      <c r="O329" s="245" t="s">
        <v>1308</v>
      </c>
    </row>
    <row r="330" spans="1:15" hidden="1" x14ac:dyDescent="0.25">
      <c r="A330" s="66">
        <v>319</v>
      </c>
      <c r="B330" s="67">
        <v>319</v>
      </c>
      <c r="C330" s="74" t="s">
        <v>234</v>
      </c>
      <c r="D330" s="91" t="s">
        <v>235</v>
      </c>
      <c r="E330" s="89" t="s">
        <v>706</v>
      </c>
      <c r="F330" s="68" t="s">
        <v>757</v>
      </c>
      <c r="G330" s="94">
        <v>211852570</v>
      </c>
      <c r="H330" s="119">
        <v>42733</v>
      </c>
      <c r="I330" s="94" t="s">
        <v>598</v>
      </c>
      <c r="J330" s="68" t="s">
        <v>606</v>
      </c>
      <c r="K330" s="125" t="s">
        <v>607</v>
      </c>
      <c r="L330" s="245" t="s">
        <v>1489</v>
      </c>
      <c r="M330" s="245">
        <v>211881396</v>
      </c>
      <c r="N330" s="245" t="s">
        <v>1472</v>
      </c>
      <c r="O330" s="245" t="s">
        <v>1308</v>
      </c>
    </row>
    <row r="331" spans="1:15" ht="37.5" hidden="1" x14ac:dyDescent="0.25">
      <c r="A331" s="66">
        <v>320</v>
      </c>
      <c r="B331" s="67">
        <v>320</v>
      </c>
      <c r="C331" s="68" t="s">
        <v>89</v>
      </c>
      <c r="D331" s="91" t="s">
        <v>179</v>
      </c>
      <c r="E331" s="92" t="s">
        <v>696</v>
      </c>
      <c r="F331" s="105" t="s">
        <v>1171</v>
      </c>
      <c r="G331" s="112">
        <v>215089766</v>
      </c>
      <c r="H331" s="119">
        <v>38428</v>
      </c>
      <c r="I331" s="94" t="s">
        <v>598</v>
      </c>
      <c r="J331" s="68" t="s">
        <v>625</v>
      </c>
      <c r="K331" s="125" t="s">
        <v>1017</v>
      </c>
    </row>
    <row r="332" spans="1:15" hidden="1" x14ac:dyDescent="0.25">
      <c r="A332" s="66">
        <v>321</v>
      </c>
      <c r="B332" s="67">
        <v>321</v>
      </c>
      <c r="C332" s="68" t="s">
        <v>391</v>
      </c>
      <c r="D332" s="91" t="s">
        <v>76</v>
      </c>
      <c r="E332" s="92" t="s">
        <v>736</v>
      </c>
      <c r="F332" s="105" t="s">
        <v>849</v>
      </c>
      <c r="G332" s="112">
        <v>211676372</v>
      </c>
      <c r="H332" s="119">
        <v>42332</v>
      </c>
      <c r="I332" s="94" t="s">
        <v>598</v>
      </c>
      <c r="J332" s="68" t="s">
        <v>642</v>
      </c>
      <c r="K332" s="125" t="s">
        <v>1172</v>
      </c>
    </row>
    <row r="333" spans="1:15" ht="37.5" hidden="1" x14ac:dyDescent="0.25">
      <c r="A333" s="66">
        <v>322</v>
      </c>
      <c r="B333" s="67">
        <v>322</v>
      </c>
      <c r="C333" s="74" t="s">
        <v>217</v>
      </c>
      <c r="D333" s="91" t="s">
        <v>218</v>
      </c>
      <c r="E333" s="90" t="s">
        <v>645</v>
      </c>
      <c r="F333" s="68" t="s">
        <v>1173</v>
      </c>
      <c r="G333" s="94">
        <v>211653576</v>
      </c>
      <c r="H333" s="119">
        <v>37763</v>
      </c>
      <c r="I333" s="94" t="s">
        <v>598</v>
      </c>
      <c r="J333" s="68" t="s">
        <v>625</v>
      </c>
      <c r="K333" s="125" t="s">
        <v>1174</v>
      </c>
      <c r="L333" s="245" t="s">
        <v>1351</v>
      </c>
      <c r="M333" s="245">
        <v>211827844</v>
      </c>
      <c r="N333" s="246">
        <v>38944</v>
      </c>
      <c r="O333" s="245" t="s">
        <v>1308</v>
      </c>
    </row>
    <row r="334" spans="1:15" ht="37.5" hidden="1" x14ac:dyDescent="0.25">
      <c r="A334" s="66">
        <v>323</v>
      </c>
      <c r="B334" s="67">
        <v>323</v>
      </c>
      <c r="C334" s="68" t="s">
        <v>392</v>
      </c>
      <c r="D334" s="91" t="s">
        <v>206</v>
      </c>
      <c r="E334" s="90" t="s">
        <v>821</v>
      </c>
      <c r="F334" s="68" t="s">
        <v>1175</v>
      </c>
      <c r="G334" s="94">
        <v>215274854</v>
      </c>
      <c r="H334" s="119">
        <v>39361</v>
      </c>
      <c r="I334" s="94" t="s">
        <v>598</v>
      </c>
      <c r="J334" s="68" t="s">
        <v>642</v>
      </c>
      <c r="K334" s="125" t="s">
        <v>1176</v>
      </c>
    </row>
    <row r="335" spans="1:15" hidden="1" x14ac:dyDescent="0.25">
      <c r="A335" s="66">
        <v>324</v>
      </c>
      <c r="B335" s="67">
        <v>324</v>
      </c>
      <c r="C335" s="68" t="s">
        <v>274</v>
      </c>
      <c r="D335" s="91" t="s">
        <v>275</v>
      </c>
      <c r="E335" s="89" t="s">
        <v>596</v>
      </c>
      <c r="F335" s="68" t="s">
        <v>1177</v>
      </c>
      <c r="G335" s="94">
        <v>211862977</v>
      </c>
      <c r="H335" s="119">
        <v>41782</v>
      </c>
      <c r="I335" s="94" t="s">
        <v>598</v>
      </c>
      <c r="J335" s="68" t="s">
        <v>1178</v>
      </c>
      <c r="K335" s="127" t="s">
        <v>1179</v>
      </c>
      <c r="L335" s="245" t="s">
        <v>1362</v>
      </c>
      <c r="M335" s="247" t="s">
        <v>1364</v>
      </c>
      <c r="N335" s="246">
        <v>40589</v>
      </c>
      <c r="O335" s="245" t="s">
        <v>1363</v>
      </c>
    </row>
    <row r="336" spans="1:15" ht="37.5" hidden="1" x14ac:dyDescent="0.25">
      <c r="A336" s="66">
        <v>325</v>
      </c>
      <c r="B336" s="67">
        <v>325</v>
      </c>
      <c r="C336" s="68" t="s">
        <v>143</v>
      </c>
      <c r="D336" s="91" t="s">
        <v>144</v>
      </c>
      <c r="E336" s="89" t="s">
        <v>612</v>
      </c>
      <c r="F336" s="68" t="s">
        <v>1180</v>
      </c>
      <c r="G336" s="94">
        <v>211886832</v>
      </c>
      <c r="H336" s="119">
        <v>39191</v>
      </c>
      <c r="I336" s="94" t="s">
        <v>598</v>
      </c>
      <c r="J336" s="105" t="s">
        <v>8</v>
      </c>
      <c r="K336" s="125" t="s">
        <v>600</v>
      </c>
    </row>
    <row r="337" spans="1:15" ht="37.5" hidden="1" x14ac:dyDescent="0.25">
      <c r="A337" s="66">
        <v>326</v>
      </c>
      <c r="B337" s="67">
        <v>326</v>
      </c>
      <c r="C337" s="74" t="s">
        <v>145</v>
      </c>
      <c r="D337" s="91" t="s">
        <v>146</v>
      </c>
      <c r="E337" s="89" t="s">
        <v>651</v>
      </c>
      <c r="F337" s="68" t="s">
        <v>1181</v>
      </c>
      <c r="G337" s="94">
        <v>215133484</v>
      </c>
      <c r="H337" s="119">
        <v>43166</v>
      </c>
      <c r="I337" s="94" t="s">
        <v>598</v>
      </c>
      <c r="J337" s="105" t="s">
        <v>8</v>
      </c>
      <c r="K337" s="125" t="s">
        <v>992</v>
      </c>
    </row>
    <row r="338" spans="1:15" ht="37.5" hidden="1" x14ac:dyDescent="0.25">
      <c r="A338" s="66">
        <v>327</v>
      </c>
      <c r="B338" s="67">
        <v>327</v>
      </c>
      <c r="C338" s="68" t="s">
        <v>219</v>
      </c>
      <c r="D338" s="91" t="s">
        <v>220</v>
      </c>
      <c r="E338" s="89" t="s">
        <v>596</v>
      </c>
      <c r="F338" s="68" t="s">
        <v>1182</v>
      </c>
      <c r="G338" s="94">
        <v>211895295</v>
      </c>
      <c r="H338" s="119">
        <v>40060</v>
      </c>
      <c r="I338" s="94" t="s">
        <v>598</v>
      </c>
      <c r="J338" s="105" t="s">
        <v>625</v>
      </c>
      <c r="K338" s="125" t="s">
        <v>1183</v>
      </c>
      <c r="L338" s="245" t="s">
        <v>1319</v>
      </c>
      <c r="M338" s="245">
        <v>215138986</v>
      </c>
      <c r="N338" s="246">
        <v>40401</v>
      </c>
      <c r="O338" s="245" t="s">
        <v>1308</v>
      </c>
    </row>
    <row r="339" spans="1:15" ht="37.5" hidden="1" x14ac:dyDescent="0.25">
      <c r="A339" s="66">
        <v>328</v>
      </c>
      <c r="B339" s="67">
        <v>328</v>
      </c>
      <c r="C339" s="68" t="s">
        <v>393</v>
      </c>
      <c r="D339" s="91" t="s">
        <v>235</v>
      </c>
      <c r="E339" s="89" t="s">
        <v>601</v>
      </c>
      <c r="F339" s="68" t="s">
        <v>1184</v>
      </c>
      <c r="G339" s="94">
        <v>215167791</v>
      </c>
      <c r="H339" s="119">
        <v>38937</v>
      </c>
      <c r="I339" s="94" t="s">
        <v>598</v>
      </c>
      <c r="J339" s="105" t="s">
        <v>8</v>
      </c>
      <c r="K339" s="82" t="s">
        <v>600</v>
      </c>
    </row>
    <row r="340" spans="1:15" ht="37.5" hidden="1" x14ac:dyDescent="0.25">
      <c r="A340" s="66">
        <v>329</v>
      </c>
      <c r="B340" s="67">
        <v>329</v>
      </c>
      <c r="C340" s="68" t="s">
        <v>560</v>
      </c>
      <c r="D340" s="91" t="s">
        <v>561</v>
      </c>
      <c r="E340" s="89" t="s">
        <v>645</v>
      </c>
      <c r="F340" s="68" t="s">
        <v>1185</v>
      </c>
      <c r="G340" s="94">
        <v>211520629</v>
      </c>
      <c r="H340" s="119">
        <v>43356</v>
      </c>
      <c r="I340" s="94" t="s">
        <v>598</v>
      </c>
      <c r="J340" s="105" t="s">
        <v>625</v>
      </c>
      <c r="K340" s="125" t="s">
        <v>1174</v>
      </c>
    </row>
    <row r="341" spans="1:15" ht="37.5" hidden="1" x14ac:dyDescent="0.25">
      <c r="A341" s="66">
        <v>330</v>
      </c>
      <c r="B341" s="67">
        <v>330</v>
      </c>
      <c r="C341" s="74" t="s">
        <v>221</v>
      </c>
      <c r="D341" s="91" t="s">
        <v>222</v>
      </c>
      <c r="E341" s="89" t="s">
        <v>694</v>
      </c>
      <c r="F341" s="68" t="s">
        <v>1186</v>
      </c>
      <c r="G341" s="94">
        <v>211585208</v>
      </c>
      <c r="H341" s="119">
        <v>40376</v>
      </c>
      <c r="I341" s="94" t="s">
        <v>598</v>
      </c>
      <c r="J341" s="105" t="s">
        <v>625</v>
      </c>
      <c r="K341" s="82" t="s">
        <v>1187</v>
      </c>
      <c r="L341" s="245" t="s">
        <v>1327</v>
      </c>
      <c r="M341" s="245">
        <v>211889335</v>
      </c>
      <c r="N341" s="246">
        <v>42874</v>
      </c>
      <c r="O341" s="245" t="s">
        <v>1308</v>
      </c>
    </row>
    <row r="342" spans="1:15" ht="37.5" hidden="1" x14ac:dyDescent="0.25">
      <c r="A342" s="66">
        <v>331</v>
      </c>
      <c r="B342" s="67">
        <v>331</v>
      </c>
      <c r="C342" s="68" t="s">
        <v>530</v>
      </c>
      <c r="D342" s="91" t="s">
        <v>138</v>
      </c>
      <c r="E342" s="92" t="s">
        <v>596</v>
      </c>
      <c r="F342" s="105" t="s">
        <v>1188</v>
      </c>
      <c r="G342" s="112">
        <v>215036343</v>
      </c>
      <c r="H342" s="119">
        <v>43265</v>
      </c>
      <c r="I342" s="94" t="s">
        <v>598</v>
      </c>
      <c r="J342" s="68" t="s">
        <v>642</v>
      </c>
      <c r="K342" s="125" t="s">
        <v>946</v>
      </c>
    </row>
    <row r="343" spans="1:15" hidden="1" x14ac:dyDescent="0.25">
      <c r="A343" s="66">
        <v>332</v>
      </c>
      <c r="B343" s="67">
        <v>332</v>
      </c>
      <c r="C343" s="76" t="s">
        <v>73</v>
      </c>
      <c r="D343" s="91" t="s">
        <v>74</v>
      </c>
      <c r="E343" s="92">
        <v>1972</v>
      </c>
      <c r="F343" s="72" t="s">
        <v>1189</v>
      </c>
      <c r="G343" s="91">
        <v>211317146</v>
      </c>
      <c r="H343" s="119">
        <v>40394</v>
      </c>
      <c r="I343" s="91" t="s">
        <v>598</v>
      </c>
      <c r="J343" s="72" t="s">
        <v>625</v>
      </c>
      <c r="K343" s="82" t="s">
        <v>1190</v>
      </c>
    </row>
    <row r="344" spans="1:15" ht="37.5" hidden="1" x14ac:dyDescent="0.25">
      <c r="A344" s="66">
        <v>333</v>
      </c>
      <c r="B344" s="67">
        <v>333</v>
      </c>
      <c r="C344" s="74" t="s">
        <v>463</v>
      </c>
      <c r="D344" s="91" t="s">
        <v>464</v>
      </c>
      <c r="E344" s="89" t="s">
        <v>612</v>
      </c>
      <c r="F344" s="68" t="s">
        <v>1191</v>
      </c>
      <c r="G344" s="94">
        <v>211889156</v>
      </c>
      <c r="H344" s="119">
        <v>39931</v>
      </c>
      <c r="I344" s="94" t="s">
        <v>598</v>
      </c>
      <c r="J344" s="105" t="s">
        <v>642</v>
      </c>
      <c r="K344" s="125" t="s">
        <v>1192</v>
      </c>
    </row>
    <row r="345" spans="1:15" ht="37.5" hidden="1" x14ac:dyDescent="0.25">
      <c r="A345" s="66">
        <v>334</v>
      </c>
      <c r="B345" s="67">
        <v>334</v>
      </c>
      <c r="C345" s="72" t="s">
        <v>485</v>
      </c>
      <c r="D345" s="91" t="s">
        <v>379</v>
      </c>
      <c r="E345" s="86" t="s">
        <v>1065</v>
      </c>
      <c r="F345" s="72" t="s">
        <v>1193</v>
      </c>
      <c r="G345" s="91">
        <v>211369519</v>
      </c>
      <c r="H345" s="119">
        <v>38951</v>
      </c>
      <c r="I345" s="91" t="s">
        <v>598</v>
      </c>
      <c r="J345" s="72" t="s">
        <v>686</v>
      </c>
      <c r="K345" s="82" t="s">
        <v>600</v>
      </c>
    </row>
    <row r="346" spans="1:15" ht="37.5" hidden="1" x14ac:dyDescent="0.25">
      <c r="A346" s="66">
        <v>335</v>
      </c>
      <c r="B346" s="67">
        <v>335</v>
      </c>
      <c r="C346" s="76" t="s">
        <v>363</v>
      </c>
      <c r="D346" s="91" t="s">
        <v>394</v>
      </c>
      <c r="E346" s="86" t="s">
        <v>651</v>
      </c>
      <c r="F346" s="72" t="s">
        <v>1194</v>
      </c>
      <c r="G346" s="91">
        <v>215118240</v>
      </c>
      <c r="H346" s="119">
        <v>42187</v>
      </c>
      <c r="I346" s="91" t="s">
        <v>598</v>
      </c>
      <c r="J346" s="72" t="s">
        <v>8</v>
      </c>
      <c r="K346" s="82" t="s">
        <v>795</v>
      </c>
    </row>
    <row r="347" spans="1:15" ht="37.5" hidden="1" x14ac:dyDescent="0.25">
      <c r="A347" s="66">
        <v>336</v>
      </c>
      <c r="B347" s="67">
        <v>336</v>
      </c>
      <c r="C347" s="72" t="s">
        <v>223</v>
      </c>
      <c r="D347" s="91" t="s">
        <v>224</v>
      </c>
      <c r="E347" s="86" t="s">
        <v>684</v>
      </c>
      <c r="F347" s="72" t="s">
        <v>1113</v>
      </c>
      <c r="G347" s="91">
        <v>215515445</v>
      </c>
      <c r="H347" s="119">
        <v>42255</v>
      </c>
      <c r="I347" s="91" t="s">
        <v>598</v>
      </c>
      <c r="J347" s="72" t="s">
        <v>603</v>
      </c>
      <c r="K347" s="82" t="s">
        <v>1195</v>
      </c>
      <c r="L347" s="245" t="s">
        <v>1346</v>
      </c>
      <c r="M347" s="245">
        <v>215036287</v>
      </c>
      <c r="N347" s="246">
        <v>43032</v>
      </c>
      <c r="O347" s="245" t="s">
        <v>1308</v>
      </c>
    </row>
    <row r="348" spans="1:15" hidden="1" x14ac:dyDescent="0.25">
      <c r="A348" s="66">
        <v>337</v>
      </c>
      <c r="B348" s="67">
        <v>337</v>
      </c>
      <c r="C348" s="72" t="s">
        <v>73</v>
      </c>
      <c r="D348" s="91" t="s">
        <v>395</v>
      </c>
      <c r="E348" s="88" t="s">
        <v>651</v>
      </c>
      <c r="F348" s="72" t="s">
        <v>1196</v>
      </c>
      <c r="G348" s="91">
        <v>215022949</v>
      </c>
      <c r="H348" s="119">
        <v>43672</v>
      </c>
      <c r="I348" s="91" t="s">
        <v>598</v>
      </c>
      <c r="J348" s="72" t="s">
        <v>642</v>
      </c>
      <c r="K348" s="82" t="s">
        <v>1197</v>
      </c>
    </row>
    <row r="349" spans="1:15" hidden="1" x14ac:dyDescent="0.25">
      <c r="A349" s="66">
        <v>338</v>
      </c>
      <c r="B349" s="67">
        <v>338</v>
      </c>
      <c r="C349" s="77" t="s">
        <v>276</v>
      </c>
      <c r="D349" s="91" t="s">
        <v>84</v>
      </c>
      <c r="E349" s="98" t="s">
        <v>596</v>
      </c>
      <c r="F349" s="77" t="s">
        <v>737</v>
      </c>
      <c r="G349" s="114">
        <v>211880237</v>
      </c>
      <c r="H349" s="119">
        <v>43264</v>
      </c>
      <c r="I349" s="114" t="s">
        <v>598</v>
      </c>
      <c r="J349" s="77" t="s">
        <v>8</v>
      </c>
      <c r="K349" s="131" t="s">
        <v>600</v>
      </c>
      <c r="L349" s="245" t="s">
        <v>1480</v>
      </c>
      <c r="M349" s="245">
        <v>230616014</v>
      </c>
      <c r="N349" s="246">
        <v>43443</v>
      </c>
      <c r="O349" s="245" t="s">
        <v>1308</v>
      </c>
    </row>
    <row r="350" spans="1:15" ht="37.5" hidden="1" x14ac:dyDescent="0.25">
      <c r="A350" s="66">
        <v>339</v>
      </c>
      <c r="B350" s="67">
        <v>339</v>
      </c>
      <c r="C350" s="72" t="s">
        <v>147</v>
      </c>
      <c r="D350" s="91" t="s">
        <v>121</v>
      </c>
      <c r="E350" s="86" t="s">
        <v>776</v>
      </c>
      <c r="F350" s="72" t="s">
        <v>1198</v>
      </c>
      <c r="G350" s="91">
        <v>211599737</v>
      </c>
      <c r="H350" s="119">
        <v>41958</v>
      </c>
      <c r="I350" s="91" t="s">
        <v>598</v>
      </c>
      <c r="J350" s="72" t="s">
        <v>625</v>
      </c>
      <c r="K350" s="232" t="s">
        <v>743</v>
      </c>
    </row>
    <row r="351" spans="1:15" ht="37.5" hidden="1" x14ac:dyDescent="0.25">
      <c r="A351" s="66">
        <v>340</v>
      </c>
      <c r="B351" s="67">
        <v>340</v>
      </c>
      <c r="C351" s="68" t="s">
        <v>55</v>
      </c>
      <c r="D351" s="91" t="s">
        <v>154</v>
      </c>
      <c r="E351" s="89" t="s">
        <v>684</v>
      </c>
      <c r="F351" s="68" t="s">
        <v>1199</v>
      </c>
      <c r="G351" s="94">
        <v>211895848</v>
      </c>
      <c r="H351" s="119">
        <v>43081</v>
      </c>
      <c r="I351" s="94" t="s">
        <v>598</v>
      </c>
      <c r="J351" s="68" t="s">
        <v>629</v>
      </c>
      <c r="K351" s="125" t="s">
        <v>1200</v>
      </c>
    </row>
    <row r="352" spans="1:15" ht="37.5" hidden="1" x14ac:dyDescent="0.25">
      <c r="A352" s="66">
        <v>341</v>
      </c>
      <c r="B352" s="67">
        <v>341</v>
      </c>
      <c r="C352" s="76" t="s">
        <v>277</v>
      </c>
      <c r="D352" s="91" t="s">
        <v>177</v>
      </c>
      <c r="E352" s="89">
        <v>1975</v>
      </c>
      <c r="F352" s="107" t="s">
        <v>1003</v>
      </c>
      <c r="G352" s="115">
        <v>211509729</v>
      </c>
      <c r="H352" s="119">
        <v>41689</v>
      </c>
      <c r="I352" s="115" t="s">
        <v>598</v>
      </c>
      <c r="J352" s="72" t="s">
        <v>625</v>
      </c>
      <c r="K352" s="82" t="s">
        <v>1123</v>
      </c>
      <c r="L352" s="245" t="s">
        <v>1373</v>
      </c>
      <c r="M352" s="245">
        <v>211283847</v>
      </c>
      <c r="N352" s="246">
        <v>37155</v>
      </c>
      <c r="O352" s="245" t="s">
        <v>1308</v>
      </c>
    </row>
    <row r="353" spans="1:15" hidden="1" x14ac:dyDescent="0.25">
      <c r="A353" s="66">
        <v>342</v>
      </c>
      <c r="B353" s="67">
        <v>342</v>
      </c>
      <c r="C353" s="72" t="s">
        <v>396</v>
      </c>
      <c r="D353" s="91" t="s">
        <v>385</v>
      </c>
      <c r="E353" s="98">
        <v>1990</v>
      </c>
      <c r="F353" s="72" t="s">
        <v>1201</v>
      </c>
      <c r="G353" s="91">
        <v>215140536</v>
      </c>
      <c r="H353" s="119">
        <v>40917</v>
      </c>
      <c r="I353" s="91" t="s">
        <v>598</v>
      </c>
      <c r="J353" s="72" t="s">
        <v>642</v>
      </c>
      <c r="K353" s="82" t="s">
        <v>1202</v>
      </c>
    </row>
    <row r="354" spans="1:15" ht="37.5" hidden="1" x14ac:dyDescent="0.25">
      <c r="A354" s="66">
        <v>343</v>
      </c>
      <c r="B354" s="67">
        <v>343</v>
      </c>
      <c r="C354" s="72" t="s">
        <v>148</v>
      </c>
      <c r="D354" s="91" t="s">
        <v>149</v>
      </c>
      <c r="E354" s="98">
        <v>1976</v>
      </c>
      <c r="F354" s="72" t="s">
        <v>1203</v>
      </c>
      <c r="G354" s="91">
        <v>211569165</v>
      </c>
      <c r="H354" s="119">
        <v>40015</v>
      </c>
      <c r="I354" s="91" t="s">
        <v>598</v>
      </c>
      <c r="J354" s="72" t="s">
        <v>625</v>
      </c>
      <c r="K354" s="82" t="s">
        <v>1204</v>
      </c>
    </row>
    <row r="355" spans="1:15" ht="37.5" hidden="1" x14ac:dyDescent="0.25">
      <c r="A355" s="66">
        <v>344</v>
      </c>
      <c r="B355" s="67">
        <v>344</v>
      </c>
      <c r="C355" s="72" t="s">
        <v>225</v>
      </c>
      <c r="D355" s="91" t="s">
        <v>226</v>
      </c>
      <c r="E355" s="98">
        <v>1983</v>
      </c>
      <c r="F355" s="72" t="s">
        <v>1205</v>
      </c>
      <c r="G355" s="91">
        <v>211828659</v>
      </c>
      <c r="H355" s="119">
        <v>42794</v>
      </c>
      <c r="I355" s="121" t="s">
        <v>598</v>
      </c>
      <c r="J355" s="72" t="s">
        <v>642</v>
      </c>
      <c r="K355" s="82" t="s">
        <v>1206</v>
      </c>
      <c r="L355" s="245" t="s">
        <v>1323</v>
      </c>
      <c r="M355" s="245">
        <v>211775693</v>
      </c>
      <c r="N355" s="246">
        <v>41767</v>
      </c>
      <c r="O355" s="245" t="s">
        <v>1308</v>
      </c>
    </row>
    <row r="356" spans="1:15" ht="37.5" hidden="1" x14ac:dyDescent="0.25">
      <c r="A356" s="66">
        <v>345</v>
      </c>
      <c r="B356" s="67">
        <v>345</v>
      </c>
      <c r="C356" s="72" t="s">
        <v>51</v>
      </c>
      <c r="D356" s="91" t="s">
        <v>72</v>
      </c>
      <c r="E356" s="98">
        <v>1967</v>
      </c>
      <c r="F356" s="72" t="s">
        <v>1207</v>
      </c>
      <c r="G356" s="91">
        <v>211083340</v>
      </c>
      <c r="H356" s="119">
        <v>43218</v>
      </c>
      <c r="I356" s="91" t="s">
        <v>598</v>
      </c>
      <c r="J356" s="72" t="s">
        <v>8</v>
      </c>
      <c r="K356" s="82" t="s">
        <v>1208</v>
      </c>
    </row>
    <row r="357" spans="1:15" ht="37.5" hidden="1" x14ac:dyDescent="0.25">
      <c r="A357" s="66">
        <v>346</v>
      </c>
      <c r="B357" s="67">
        <v>346</v>
      </c>
      <c r="C357" s="72" t="s">
        <v>579</v>
      </c>
      <c r="D357" s="91" t="s">
        <v>164</v>
      </c>
      <c r="E357" s="88" t="s">
        <v>596</v>
      </c>
      <c r="F357" s="72" t="s">
        <v>1209</v>
      </c>
      <c r="G357" s="91"/>
      <c r="H357" s="119"/>
      <c r="I357" s="91"/>
      <c r="J357" s="72" t="s">
        <v>642</v>
      </c>
      <c r="K357" s="82" t="s">
        <v>1210</v>
      </c>
    </row>
    <row r="358" spans="1:15" ht="37.5" hidden="1" x14ac:dyDescent="0.25">
      <c r="A358" s="66">
        <v>347</v>
      </c>
      <c r="B358" s="67">
        <v>347</v>
      </c>
      <c r="C358" s="72" t="s">
        <v>397</v>
      </c>
      <c r="D358" s="91" t="s">
        <v>164</v>
      </c>
      <c r="E358" s="88">
        <v>1986</v>
      </c>
      <c r="F358" s="72" t="s">
        <v>1211</v>
      </c>
      <c r="G358" s="91">
        <v>211875026</v>
      </c>
      <c r="H358" s="119">
        <v>43418</v>
      </c>
      <c r="I358" s="91" t="s">
        <v>598</v>
      </c>
      <c r="J358" s="72" t="s">
        <v>625</v>
      </c>
      <c r="K358" s="232" t="s">
        <v>743</v>
      </c>
    </row>
    <row r="359" spans="1:15" hidden="1" x14ac:dyDescent="0.25">
      <c r="A359" s="66">
        <v>348</v>
      </c>
      <c r="B359" s="67">
        <v>348</v>
      </c>
      <c r="C359" s="72" t="s">
        <v>487</v>
      </c>
      <c r="D359" s="91" t="s">
        <v>317</v>
      </c>
      <c r="E359" s="88">
        <v>1988</v>
      </c>
      <c r="F359" s="72" t="s">
        <v>1212</v>
      </c>
      <c r="G359" s="91">
        <v>215121199</v>
      </c>
      <c r="H359" s="119">
        <v>42919</v>
      </c>
      <c r="I359" s="121" t="s">
        <v>598</v>
      </c>
      <c r="J359" s="72" t="s">
        <v>8</v>
      </c>
      <c r="K359" s="82" t="s">
        <v>1213</v>
      </c>
    </row>
    <row r="360" spans="1:15" ht="37.5" hidden="1" x14ac:dyDescent="0.25">
      <c r="A360" s="66">
        <v>349</v>
      </c>
      <c r="B360" s="67">
        <v>349</v>
      </c>
      <c r="C360" s="76" t="s">
        <v>465</v>
      </c>
      <c r="D360" s="91" t="s">
        <v>54</v>
      </c>
      <c r="E360" s="88">
        <v>1988</v>
      </c>
      <c r="F360" s="72" t="s">
        <v>1214</v>
      </c>
      <c r="G360" s="91">
        <v>215048464</v>
      </c>
      <c r="H360" s="119">
        <v>41694</v>
      </c>
      <c r="I360" s="91" t="s">
        <v>598</v>
      </c>
      <c r="J360" s="72" t="s">
        <v>642</v>
      </c>
      <c r="K360" s="82" t="s">
        <v>1215</v>
      </c>
    </row>
    <row r="361" spans="1:15" ht="37.5" hidden="1" x14ac:dyDescent="0.25">
      <c r="A361" s="66">
        <v>350</v>
      </c>
      <c r="B361" s="67">
        <v>350</v>
      </c>
      <c r="C361" s="72" t="s">
        <v>398</v>
      </c>
      <c r="D361" s="91" t="s">
        <v>235</v>
      </c>
      <c r="E361" s="88">
        <v>1986</v>
      </c>
      <c r="F361" s="72" t="s">
        <v>1216</v>
      </c>
      <c r="G361" s="91">
        <v>211888791</v>
      </c>
      <c r="H361" s="119">
        <v>39457</v>
      </c>
      <c r="I361" s="91" t="s">
        <v>598</v>
      </c>
      <c r="J361" s="72" t="s">
        <v>642</v>
      </c>
      <c r="K361" s="82" t="s">
        <v>1217</v>
      </c>
    </row>
    <row r="362" spans="1:15" ht="37.5" hidden="1" x14ac:dyDescent="0.25">
      <c r="A362" s="66">
        <v>351</v>
      </c>
      <c r="B362" s="67">
        <v>351</v>
      </c>
      <c r="C362" s="72" t="s">
        <v>227</v>
      </c>
      <c r="D362" s="91" t="s">
        <v>169</v>
      </c>
      <c r="E362" s="99" t="s">
        <v>776</v>
      </c>
      <c r="F362" s="108" t="s">
        <v>1218</v>
      </c>
      <c r="G362" s="116">
        <v>211607628</v>
      </c>
      <c r="H362" s="119">
        <v>42088</v>
      </c>
      <c r="I362" s="91" t="s">
        <v>598</v>
      </c>
      <c r="J362" s="72" t="s">
        <v>8</v>
      </c>
      <c r="K362" s="82" t="s">
        <v>1000</v>
      </c>
      <c r="L362" s="245" t="s">
        <v>1350</v>
      </c>
      <c r="M362" s="245">
        <v>211768195</v>
      </c>
      <c r="N362" s="246">
        <v>41964</v>
      </c>
      <c r="O362" s="245" t="s">
        <v>1308</v>
      </c>
    </row>
    <row r="363" spans="1:15" ht="37.5" hidden="1" x14ac:dyDescent="0.25">
      <c r="A363" s="66">
        <v>352</v>
      </c>
      <c r="B363" s="67">
        <v>352</v>
      </c>
      <c r="C363" s="72" t="s">
        <v>531</v>
      </c>
      <c r="D363" s="91" t="s">
        <v>532</v>
      </c>
      <c r="E363" s="100" t="s">
        <v>627</v>
      </c>
      <c r="F363" s="108" t="s">
        <v>1219</v>
      </c>
      <c r="G363" s="117">
        <v>215353201</v>
      </c>
      <c r="H363" s="119">
        <v>41648</v>
      </c>
      <c r="I363" s="91" t="s">
        <v>598</v>
      </c>
      <c r="J363" s="72" t="s">
        <v>642</v>
      </c>
      <c r="K363" s="82" t="s">
        <v>1220</v>
      </c>
    </row>
    <row r="364" spans="1:15" ht="37.5" hidden="1" x14ac:dyDescent="0.25">
      <c r="A364" s="66">
        <v>353</v>
      </c>
      <c r="B364" s="67">
        <v>353</v>
      </c>
      <c r="C364" s="72" t="s">
        <v>466</v>
      </c>
      <c r="D364" s="91" t="s">
        <v>183</v>
      </c>
      <c r="E364" s="88" t="s">
        <v>706</v>
      </c>
      <c r="F364" s="72" t="s">
        <v>1221</v>
      </c>
      <c r="G364" s="91">
        <v>211867010</v>
      </c>
      <c r="H364" s="119">
        <v>40030</v>
      </c>
      <c r="I364" s="91" t="s">
        <v>598</v>
      </c>
      <c r="J364" s="72" t="s">
        <v>642</v>
      </c>
      <c r="K364" s="82" t="s">
        <v>1222</v>
      </c>
    </row>
    <row r="365" spans="1:15" ht="37.5" hidden="1" x14ac:dyDescent="0.25">
      <c r="A365" s="66">
        <v>354</v>
      </c>
      <c r="B365" s="67">
        <v>354</v>
      </c>
      <c r="C365" s="72" t="s">
        <v>150</v>
      </c>
      <c r="D365" s="91" t="s">
        <v>72</v>
      </c>
      <c r="E365" s="86" t="s">
        <v>729</v>
      </c>
      <c r="F365" s="72" t="s">
        <v>1223</v>
      </c>
      <c r="G365" s="91">
        <v>215340246</v>
      </c>
      <c r="H365" s="119">
        <v>42374</v>
      </c>
      <c r="I365" s="91" t="s">
        <v>598</v>
      </c>
      <c r="J365" s="72" t="s">
        <v>693</v>
      </c>
      <c r="K365" s="82" t="s">
        <v>1224</v>
      </c>
    </row>
    <row r="366" spans="1:15" hidden="1" x14ac:dyDescent="0.25">
      <c r="A366" s="66">
        <v>355</v>
      </c>
      <c r="B366" s="67">
        <v>355</v>
      </c>
      <c r="C366" s="76" t="s">
        <v>166</v>
      </c>
      <c r="D366" s="91" t="s">
        <v>278</v>
      </c>
      <c r="E366" s="88" t="s">
        <v>645</v>
      </c>
      <c r="F366" s="72" t="s">
        <v>1225</v>
      </c>
      <c r="G366" s="91">
        <v>211581807</v>
      </c>
      <c r="H366" s="119">
        <v>39007</v>
      </c>
      <c r="I366" s="91" t="s">
        <v>598</v>
      </c>
      <c r="J366" s="72" t="s">
        <v>8</v>
      </c>
      <c r="K366" s="82" t="s">
        <v>1226</v>
      </c>
    </row>
    <row r="367" spans="1:15" hidden="1" x14ac:dyDescent="0.25">
      <c r="A367" s="66">
        <v>356</v>
      </c>
      <c r="B367" s="67">
        <v>356</v>
      </c>
      <c r="C367" s="74" t="s">
        <v>151</v>
      </c>
      <c r="D367" s="91" t="s">
        <v>152</v>
      </c>
      <c r="E367" s="89" t="s">
        <v>640</v>
      </c>
      <c r="F367" s="68" t="s">
        <v>1227</v>
      </c>
      <c r="G367" s="94">
        <v>211716635</v>
      </c>
      <c r="H367" s="119">
        <v>41593</v>
      </c>
      <c r="I367" s="94" t="s">
        <v>598</v>
      </c>
      <c r="J367" s="68" t="s">
        <v>625</v>
      </c>
      <c r="K367" s="125" t="s">
        <v>1228</v>
      </c>
    </row>
    <row r="368" spans="1:15" hidden="1" x14ac:dyDescent="0.25">
      <c r="A368" s="66">
        <v>357</v>
      </c>
      <c r="B368" s="67">
        <v>357</v>
      </c>
      <c r="C368" s="74" t="s">
        <v>451</v>
      </c>
      <c r="D368" s="91" t="s">
        <v>107</v>
      </c>
      <c r="E368" s="89" t="s">
        <v>687</v>
      </c>
      <c r="F368" s="68" t="s">
        <v>1229</v>
      </c>
      <c r="G368" s="94">
        <v>215162633</v>
      </c>
      <c r="H368" s="119">
        <v>42179</v>
      </c>
      <c r="I368" s="94" t="s">
        <v>598</v>
      </c>
      <c r="J368" s="105" t="s">
        <v>629</v>
      </c>
      <c r="K368" s="125" t="s">
        <v>1230</v>
      </c>
    </row>
    <row r="369" spans="1:11" hidden="1" x14ac:dyDescent="0.25">
      <c r="A369" s="66">
        <v>358</v>
      </c>
      <c r="B369" s="67">
        <v>358</v>
      </c>
      <c r="C369" s="74" t="s">
        <v>533</v>
      </c>
      <c r="D369" s="91" t="s">
        <v>198</v>
      </c>
      <c r="E369" s="90" t="s">
        <v>649</v>
      </c>
      <c r="F369" s="68" t="s">
        <v>791</v>
      </c>
      <c r="G369" s="94">
        <v>215226294</v>
      </c>
      <c r="H369" s="119">
        <v>39575</v>
      </c>
      <c r="I369" s="94" t="s">
        <v>598</v>
      </c>
      <c r="J369" s="68" t="s">
        <v>629</v>
      </c>
      <c r="K369" s="125" t="s">
        <v>1230</v>
      </c>
    </row>
    <row r="370" spans="1:11" hidden="1" x14ac:dyDescent="0.25">
      <c r="A370" s="66">
        <v>359</v>
      </c>
      <c r="B370" s="67">
        <v>359</v>
      </c>
      <c r="C370" s="68" t="s">
        <v>534</v>
      </c>
      <c r="D370" s="91" t="s">
        <v>535</v>
      </c>
      <c r="E370" s="89" t="s">
        <v>649</v>
      </c>
      <c r="F370" s="68" t="s">
        <v>1231</v>
      </c>
      <c r="G370" s="94">
        <v>215199697</v>
      </c>
      <c r="H370" s="119">
        <v>42418</v>
      </c>
      <c r="I370" s="94" t="s">
        <v>598</v>
      </c>
      <c r="J370" s="68" t="s">
        <v>642</v>
      </c>
      <c r="K370" s="125" t="s">
        <v>1232</v>
      </c>
    </row>
    <row r="371" spans="1:11" ht="37.5" hidden="1" x14ac:dyDescent="0.25">
      <c r="A371" s="66">
        <v>360</v>
      </c>
      <c r="B371" s="67">
        <v>360</v>
      </c>
      <c r="C371" s="68" t="s">
        <v>467</v>
      </c>
      <c r="D371" s="91" t="s">
        <v>468</v>
      </c>
      <c r="E371" s="92" t="s">
        <v>696</v>
      </c>
      <c r="F371" s="105" t="s">
        <v>1233</v>
      </c>
      <c r="G371" s="112">
        <v>215071715</v>
      </c>
      <c r="H371" s="119">
        <v>42234</v>
      </c>
      <c r="I371" s="94" t="s">
        <v>598</v>
      </c>
      <c r="J371" s="68" t="s">
        <v>693</v>
      </c>
      <c r="K371" s="125" t="s">
        <v>1234</v>
      </c>
    </row>
    <row r="372" spans="1:11" hidden="1" x14ac:dyDescent="0.25">
      <c r="A372" s="66">
        <v>361</v>
      </c>
      <c r="B372" s="67">
        <v>361</v>
      </c>
      <c r="C372" s="68" t="s">
        <v>232</v>
      </c>
      <c r="D372" s="91" t="s">
        <v>486</v>
      </c>
      <c r="E372" s="89" t="s">
        <v>821</v>
      </c>
      <c r="F372" s="68" t="s">
        <v>1235</v>
      </c>
      <c r="G372" s="94">
        <v>215327034</v>
      </c>
      <c r="H372" s="119">
        <v>41472</v>
      </c>
      <c r="I372" s="94" t="s">
        <v>598</v>
      </c>
      <c r="J372" s="68" t="s">
        <v>642</v>
      </c>
      <c r="K372" s="125" t="s">
        <v>1236</v>
      </c>
    </row>
    <row r="373" spans="1:11" ht="37.5" hidden="1" x14ac:dyDescent="0.25">
      <c r="A373" s="66">
        <v>362</v>
      </c>
      <c r="B373" s="67">
        <v>362</v>
      </c>
      <c r="C373" s="74" t="s">
        <v>469</v>
      </c>
      <c r="D373" s="91" t="s">
        <v>470</v>
      </c>
      <c r="E373" s="90" t="s">
        <v>622</v>
      </c>
      <c r="F373" s="68" t="s">
        <v>1237</v>
      </c>
      <c r="G373" s="94">
        <v>215051386</v>
      </c>
      <c r="H373" s="119">
        <v>40130</v>
      </c>
      <c r="I373" s="94" t="s">
        <v>598</v>
      </c>
      <c r="J373" s="68" t="s">
        <v>629</v>
      </c>
      <c r="K373" s="125" t="s">
        <v>1040</v>
      </c>
    </row>
    <row r="374" spans="1:11" hidden="1" x14ac:dyDescent="0.25">
      <c r="A374" s="66">
        <v>363</v>
      </c>
      <c r="B374" s="67">
        <v>363</v>
      </c>
      <c r="C374" s="74" t="s">
        <v>342</v>
      </c>
      <c r="D374" s="91" t="s">
        <v>256</v>
      </c>
      <c r="E374" s="90" t="s">
        <v>821</v>
      </c>
      <c r="F374" s="68" t="s">
        <v>1238</v>
      </c>
      <c r="G374" s="94">
        <v>215279831</v>
      </c>
      <c r="H374" s="119">
        <v>43475</v>
      </c>
      <c r="I374" s="94" t="s">
        <v>598</v>
      </c>
      <c r="J374" s="68" t="s">
        <v>869</v>
      </c>
      <c r="K374" s="125" t="s">
        <v>738</v>
      </c>
    </row>
    <row r="375" spans="1:11" ht="37.5" hidden="1" x14ac:dyDescent="0.25">
      <c r="A375" s="66">
        <v>364</v>
      </c>
      <c r="B375" s="67">
        <v>364</v>
      </c>
      <c r="C375" s="74" t="s">
        <v>562</v>
      </c>
      <c r="D375" s="91" t="s">
        <v>370</v>
      </c>
      <c r="E375" s="89" t="s">
        <v>627</v>
      </c>
      <c r="F375" s="68" t="s">
        <v>1239</v>
      </c>
      <c r="G375" s="94">
        <v>215302344</v>
      </c>
      <c r="H375" s="119">
        <v>43591</v>
      </c>
      <c r="I375" s="94" t="s">
        <v>598</v>
      </c>
      <c r="J375" s="68" t="s">
        <v>7</v>
      </c>
      <c r="K375" s="127"/>
    </row>
    <row r="376" spans="1:11" ht="37.5" hidden="1" x14ac:dyDescent="0.25">
      <c r="A376" s="66">
        <v>365</v>
      </c>
      <c r="B376" s="67">
        <v>365</v>
      </c>
      <c r="C376" s="68" t="s">
        <v>304</v>
      </c>
      <c r="D376" s="91" t="s">
        <v>1240</v>
      </c>
      <c r="E376" s="90" t="s">
        <v>618</v>
      </c>
      <c r="F376" s="68" t="s">
        <v>1241</v>
      </c>
      <c r="G376" s="94"/>
      <c r="H376" s="119"/>
      <c r="I376" s="94"/>
      <c r="J376" s="68" t="s">
        <v>625</v>
      </c>
      <c r="K376" s="127" t="s">
        <v>895</v>
      </c>
    </row>
    <row r="377" spans="1:11" ht="37.5" hidden="1" x14ac:dyDescent="0.25">
      <c r="A377" s="66">
        <v>366</v>
      </c>
      <c r="B377" s="67">
        <v>366</v>
      </c>
      <c r="C377" s="74" t="s">
        <v>65</v>
      </c>
      <c r="D377" s="91" t="s">
        <v>66</v>
      </c>
      <c r="E377" s="90" t="s">
        <v>736</v>
      </c>
      <c r="F377" s="68" t="s">
        <v>1242</v>
      </c>
      <c r="G377" s="94">
        <v>211797538</v>
      </c>
      <c r="H377" s="119">
        <v>43355</v>
      </c>
      <c r="I377" s="94" t="s">
        <v>598</v>
      </c>
      <c r="J377" s="68" t="s">
        <v>629</v>
      </c>
      <c r="K377" s="125" t="s">
        <v>738</v>
      </c>
    </row>
    <row r="378" spans="1:11" hidden="1" x14ac:dyDescent="0.25">
      <c r="A378" s="66">
        <v>367</v>
      </c>
      <c r="B378" s="67">
        <v>367</v>
      </c>
      <c r="C378" s="74" t="s">
        <v>153</v>
      </c>
      <c r="D378" s="91" t="s">
        <v>140</v>
      </c>
      <c r="E378" s="89" t="s">
        <v>612</v>
      </c>
      <c r="F378" s="68" t="s">
        <v>1138</v>
      </c>
      <c r="G378" s="94">
        <v>211788774</v>
      </c>
      <c r="H378" s="119">
        <v>42577</v>
      </c>
      <c r="I378" s="94" t="s">
        <v>598</v>
      </c>
      <c r="J378" s="68" t="s">
        <v>642</v>
      </c>
      <c r="K378" s="125" t="s">
        <v>1243</v>
      </c>
    </row>
    <row r="379" spans="1:11" hidden="1" x14ac:dyDescent="0.25">
      <c r="A379" s="66">
        <v>368</v>
      </c>
      <c r="B379" s="67">
        <v>368</v>
      </c>
      <c r="C379" s="74" t="s">
        <v>73</v>
      </c>
      <c r="D379" s="91" t="s">
        <v>162</v>
      </c>
      <c r="E379" s="90" t="s">
        <v>601</v>
      </c>
      <c r="F379" s="68" t="s">
        <v>1244</v>
      </c>
      <c r="G379" s="94">
        <v>215193010</v>
      </c>
      <c r="H379" s="119">
        <v>41268</v>
      </c>
      <c r="I379" s="94" t="s">
        <v>598</v>
      </c>
      <c r="J379" s="68" t="s">
        <v>8</v>
      </c>
      <c r="K379" s="125" t="s">
        <v>1245</v>
      </c>
    </row>
    <row r="380" spans="1:11" hidden="1" x14ac:dyDescent="0.25">
      <c r="A380" s="66">
        <v>369</v>
      </c>
      <c r="B380" s="67">
        <v>369</v>
      </c>
      <c r="C380" s="68" t="s">
        <v>89</v>
      </c>
      <c r="D380" s="91" t="s">
        <v>563</v>
      </c>
      <c r="E380" s="90" t="s">
        <v>696</v>
      </c>
      <c r="F380" s="68" t="s">
        <v>1246</v>
      </c>
      <c r="G380" s="94">
        <v>211874158</v>
      </c>
      <c r="H380" s="119">
        <v>42457</v>
      </c>
      <c r="I380" s="94" t="s">
        <v>598</v>
      </c>
      <c r="J380" s="68" t="s">
        <v>7</v>
      </c>
      <c r="K380" s="127"/>
    </row>
    <row r="381" spans="1:11" ht="37.5" hidden="1" x14ac:dyDescent="0.25">
      <c r="A381" s="66">
        <v>370</v>
      </c>
      <c r="B381" s="67">
        <v>370</v>
      </c>
      <c r="C381" s="74" t="s">
        <v>417</v>
      </c>
      <c r="D381" s="91" t="s">
        <v>64</v>
      </c>
      <c r="E381" s="89" t="s">
        <v>674</v>
      </c>
      <c r="F381" s="68" t="s">
        <v>1247</v>
      </c>
      <c r="G381" s="94">
        <v>215175162</v>
      </c>
      <c r="H381" s="119">
        <v>38960</v>
      </c>
      <c r="I381" s="94" t="s">
        <v>598</v>
      </c>
      <c r="J381" s="68" t="s">
        <v>8</v>
      </c>
      <c r="K381" s="125" t="s">
        <v>600</v>
      </c>
    </row>
    <row r="382" spans="1:11" hidden="1" x14ac:dyDescent="0.25">
      <c r="A382" s="66">
        <v>371</v>
      </c>
      <c r="B382" s="67">
        <v>371</v>
      </c>
      <c r="C382" s="74" t="s">
        <v>418</v>
      </c>
      <c r="D382" s="91" t="s">
        <v>419</v>
      </c>
      <c r="E382" s="89" t="s">
        <v>601</v>
      </c>
      <c r="F382" s="68" t="s">
        <v>1248</v>
      </c>
      <c r="G382" s="94">
        <v>215145320</v>
      </c>
      <c r="H382" s="119">
        <v>42796</v>
      </c>
      <c r="I382" s="94" t="s">
        <v>598</v>
      </c>
      <c r="J382" s="68" t="s">
        <v>8</v>
      </c>
      <c r="K382" s="127" t="s">
        <v>600</v>
      </c>
    </row>
    <row r="383" spans="1:11" ht="37.5" hidden="1" x14ac:dyDescent="0.25">
      <c r="A383" s="66">
        <v>372</v>
      </c>
      <c r="B383" s="67">
        <v>372</v>
      </c>
      <c r="C383" s="74" t="s">
        <v>67</v>
      </c>
      <c r="D383" s="91" t="s">
        <v>68</v>
      </c>
      <c r="E383" s="90" t="s">
        <v>928</v>
      </c>
      <c r="F383" s="68" t="s">
        <v>1249</v>
      </c>
      <c r="G383" s="94">
        <v>211492039</v>
      </c>
      <c r="H383" s="119">
        <v>41492</v>
      </c>
      <c r="I383" s="94" t="s">
        <v>598</v>
      </c>
      <c r="J383" s="68" t="s">
        <v>8</v>
      </c>
      <c r="K383" s="127" t="s">
        <v>1250</v>
      </c>
    </row>
    <row r="384" spans="1:11" hidden="1" x14ac:dyDescent="0.25">
      <c r="A384" s="66">
        <v>373</v>
      </c>
      <c r="B384" s="67">
        <v>373</v>
      </c>
      <c r="C384" s="74" t="s">
        <v>399</v>
      </c>
      <c r="D384" s="91" t="s">
        <v>210</v>
      </c>
      <c r="E384" s="90" t="s">
        <v>649</v>
      </c>
      <c r="F384" s="68" t="s">
        <v>709</v>
      </c>
      <c r="G384" s="94">
        <v>215283159</v>
      </c>
      <c r="H384" s="119">
        <v>39918</v>
      </c>
      <c r="I384" s="94" t="s">
        <v>598</v>
      </c>
      <c r="J384" s="68" t="s">
        <v>642</v>
      </c>
      <c r="K384" s="125" t="s">
        <v>1251</v>
      </c>
    </row>
    <row r="385" spans="1:15" hidden="1" x14ac:dyDescent="0.25">
      <c r="A385" s="66">
        <v>374</v>
      </c>
      <c r="B385" s="67">
        <v>374</v>
      </c>
      <c r="C385" s="74" t="s">
        <v>400</v>
      </c>
      <c r="D385" s="91" t="s">
        <v>401</v>
      </c>
      <c r="E385" s="90" t="s">
        <v>649</v>
      </c>
      <c r="F385" s="68" t="s">
        <v>716</v>
      </c>
      <c r="G385" s="94">
        <v>215199271</v>
      </c>
      <c r="H385" s="119">
        <v>39566</v>
      </c>
      <c r="I385" s="94" t="s">
        <v>598</v>
      </c>
      <c r="J385" s="68" t="s">
        <v>642</v>
      </c>
      <c r="K385" s="125" t="s">
        <v>1252</v>
      </c>
    </row>
    <row r="386" spans="1:15" hidden="1" x14ac:dyDescent="0.25">
      <c r="A386" s="66">
        <v>375</v>
      </c>
      <c r="B386" s="67">
        <v>375</v>
      </c>
      <c r="C386" s="74" t="s">
        <v>536</v>
      </c>
      <c r="D386" s="91" t="s">
        <v>499</v>
      </c>
      <c r="E386" s="89" t="s">
        <v>687</v>
      </c>
      <c r="F386" s="68" t="s">
        <v>716</v>
      </c>
      <c r="G386" s="94">
        <v>215187194</v>
      </c>
      <c r="H386" s="119">
        <v>40789</v>
      </c>
      <c r="I386" s="94" t="s">
        <v>598</v>
      </c>
      <c r="J386" s="68" t="s">
        <v>603</v>
      </c>
      <c r="K386" s="127" t="s">
        <v>1253</v>
      </c>
    </row>
    <row r="387" spans="1:15" hidden="1" x14ac:dyDescent="0.25">
      <c r="A387" s="66">
        <v>376</v>
      </c>
      <c r="B387" s="67">
        <v>376</v>
      </c>
      <c r="C387" s="68" t="s">
        <v>484</v>
      </c>
      <c r="D387" s="91" t="s">
        <v>146</v>
      </c>
      <c r="E387" s="90" t="s">
        <v>1052</v>
      </c>
      <c r="F387" s="68" t="s">
        <v>874</v>
      </c>
      <c r="G387" s="94">
        <v>211672027</v>
      </c>
      <c r="H387" s="119">
        <v>41650</v>
      </c>
      <c r="I387" s="94" t="s">
        <v>598</v>
      </c>
      <c r="J387" s="68" t="s">
        <v>1254</v>
      </c>
      <c r="K387" s="127" t="s">
        <v>1245</v>
      </c>
    </row>
    <row r="388" spans="1:15" hidden="1" x14ac:dyDescent="0.25">
      <c r="A388" s="66">
        <v>377</v>
      </c>
      <c r="B388" s="67">
        <v>377</v>
      </c>
      <c r="C388" s="68" t="s">
        <v>471</v>
      </c>
      <c r="D388" s="91" t="s">
        <v>269</v>
      </c>
      <c r="E388" s="90" t="s">
        <v>622</v>
      </c>
      <c r="F388" s="68" t="s">
        <v>920</v>
      </c>
      <c r="G388" s="94">
        <v>215167877</v>
      </c>
      <c r="H388" s="119">
        <v>42021</v>
      </c>
      <c r="I388" s="94" t="s">
        <v>598</v>
      </c>
      <c r="J388" s="68" t="s">
        <v>1255</v>
      </c>
      <c r="K388" s="125" t="s">
        <v>783</v>
      </c>
    </row>
    <row r="389" spans="1:15" hidden="1" x14ac:dyDescent="0.25">
      <c r="A389" s="66">
        <v>378</v>
      </c>
      <c r="B389" s="67">
        <v>378</v>
      </c>
      <c r="C389" s="74" t="s">
        <v>295</v>
      </c>
      <c r="D389" s="91" t="s">
        <v>296</v>
      </c>
      <c r="E389" s="90" t="s">
        <v>706</v>
      </c>
      <c r="F389" s="68" t="s">
        <v>958</v>
      </c>
      <c r="G389" s="94">
        <v>211840429</v>
      </c>
      <c r="H389" s="119">
        <v>42772</v>
      </c>
      <c r="I389" s="94" t="s">
        <v>598</v>
      </c>
      <c r="J389" s="68" t="s">
        <v>603</v>
      </c>
      <c r="K389" s="125" t="s">
        <v>1256</v>
      </c>
    </row>
    <row r="390" spans="1:15" ht="37.5" hidden="1" x14ac:dyDescent="0.25">
      <c r="A390" s="66">
        <v>379</v>
      </c>
      <c r="B390" s="67">
        <v>379</v>
      </c>
      <c r="C390" s="68" t="s">
        <v>537</v>
      </c>
      <c r="D390" s="91" t="s">
        <v>157</v>
      </c>
      <c r="E390" s="90" t="s">
        <v>687</v>
      </c>
      <c r="F390" s="68" t="s">
        <v>999</v>
      </c>
      <c r="G390" s="94">
        <v>215299963</v>
      </c>
      <c r="H390" s="119">
        <v>39961</v>
      </c>
      <c r="I390" s="94" t="s">
        <v>598</v>
      </c>
      <c r="J390" s="68" t="s">
        <v>787</v>
      </c>
      <c r="K390" s="125" t="s">
        <v>966</v>
      </c>
    </row>
    <row r="391" spans="1:15" ht="37.5" hidden="1" x14ac:dyDescent="0.25">
      <c r="A391" s="66">
        <v>380</v>
      </c>
      <c r="B391" s="67">
        <v>380</v>
      </c>
      <c r="C391" s="73" t="s">
        <v>299</v>
      </c>
      <c r="D391" s="111" t="s">
        <v>300</v>
      </c>
      <c r="E391" s="87" t="s">
        <v>640</v>
      </c>
      <c r="F391" s="73" t="s">
        <v>1257</v>
      </c>
      <c r="G391" s="111">
        <v>211656460</v>
      </c>
      <c r="H391" s="120">
        <v>42713</v>
      </c>
      <c r="I391" s="111" t="s">
        <v>598</v>
      </c>
      <c r="J391" s="73" t="s">
        <v>603</v>
      </c>
      <c r="K391" s="128" t="s">
        <v>1258</v>
      </c>
    </row>
    <row r="392" spans="1:15" ht="37.5" hidden="1" x14ac:dyDescent="0.25">
      <c r="A392" s="66">
        <v>381</v>
      </c>
      <c r="B392" s="67">
        <v>381</v>
      </c>
      <c r="C392" s="74" t="s">
        <v>279</v>
      </c>
      <c r="D392" s="91" t="s">
        <v>129</v>
      </c>
      <c r="E392" s="89" t="s">
        <v>649</v>
      </c>
      <c r="F392" s="68" t="s">
        <v>1153</v>
      </c>
      <c r="G392" s="94">
        <v>241394850</v>
      </c>
      <c r="H392" s="119">
        <v>40336</v>
      </c>
      <c r="I392" s="94" t="s">
        <v>793</v>
      </c>
      <c r="J392" s="68" t="s">
        <v>629</v>
      </c>
      <c r="K392" s="125" t="s">
        <v>1259</v>
      </c>
    </row>
    <row r="393" spans="1:15" hidden="1" x14ac:dyDescent="0.25">
      <c r="A393" s="66">
        <v>382</v>
      </c>
      <c r="B393" s="67">
        <v>382</v>
      </c>
      <c r="C393" s="68" t="s">
        <v>406</v>
      </c>
      <c r="D393" s="91" t="s">
        <v>129</v>
      </c>
      <c r="E393" s="89" t="s">
        <v>687</v>
      </c>
      <c r="F393" s="68" t="s">
        <v>1260</v>
      </c>
      <c r="G393" s="94">
        <v>215215101</v>
      </c>
      <c r="H393" s="119">
        <v>43530</v>
      </c>
      <c r="I393" s="94" t="s">
        <v>598</v>
      </c>
      <c r="J393" s="68" t="s">
        <v>603</v>
      </c>
      <c r="K393" s="125" t="s">
        <v>1261</v>
      </c>
    </row>
    <row r="394" spans="1:15" ht="37.5" hidden="1" x14ac:dyDescent="0.25">
      <c r="A394" s="66">
        <v>383</v>
      </c>
      <c r="B394" s="67">
        <v>383</v>
      </c>
      <c r="C394" s="68" t="s">
        <v>71</v>
      </c>
      <c r="D394" s="91" t="s">
        <v>111</v>
      </c>
      <c r="E394" s="90" t="s">
        <v>928</v>
      </c>
      <c r="F394" s="68" t="s">
        <v>1227</v>
      </c>
      <c r="G394" s="94">
        <v>211586242</v>
      </c>
      <c r="H394" s="119">
        <v>40382</v>
      </c>
      <c r="I394" s="94" t="s">
        <v>598</v>
      </c>
      <c r="J394" s="68" t="s">
        <v>8</v>
      </c>
      <c r="K394" s="68" t="s">
        <v>1262</v>
      </c>
    </row>
    <row r="395" spans="1:15" hidden="1" x14ac:dyDescent="0.25">
      <c r="A395" s="66">
        <v>384</v>
      </c>
      <c r="B395" s="67">
        <v>384</v>
      </c>
      <c r="C395" s="68" t="s">
        <v>472</v>
      </c>
      <c r="D395" s="91" t="s">
        <v>92</v>
      </c>
      <c r="E395" s="90" t="s">
        <v>601</v>
      </c>
      <c r="F395" s="68" t="s">
        <v>976</v>
      </c>
      <c r="G395" s="94">
        <v>215133071</v>
      </c>
      <c r="H395" s="119">
        <v>43738</v>
      </c>
      <c r="I395" s="94" t="s">
        <v>598</v>
      </c>
      <c r="J395" s="68" t="s">
        <v>642</v>
      </c>
      <c r="K395" s="248" t="s">
        <v>1263</v>
      </c>
    </row>
    <row r="396" spans="1:15" ht="37.5" hidden="1" x14ac:dyDescent="0.25">
      <c r="A396" s="66">
        <v>385</v>
      </c>
      <c r="B396" s="67">
        <v>385</v>
      </c>
      <c r="C396" s="68" t="s">
        <v>89</v>
      </c>
      <c r="D396" s="91" t="s">
        <v>278</v>
      </c>
      <c r="E396" s="89" t="s">
        <v>729</v>
      </c>
      <c r="F396" s="68" t="s">
        <v>1264</v>
      </c>
      <c r="G396" s="94">
        <v>211797288</v>
      </c>
      <c r="H396" s="119" t="s">
        <v>1265</v>
      </c>
      <c r="I396" s="94" t="s">
        <v>598</v>
      </c>
      <c r="J396" s="68" t="s">
        <v>677</v>
      </c>
      <c r="K396" s="250" t="s">
        <v>1266</v>
      </c>
      <c r="L396" s="245" t="s">
        <v>1483</v>
      </c>
      <c r="M396" s="245">
        <v>215012063</v>
      </c>
      <c r="N396" s="246">
        <v>43469</v>
      </c>
      <c r="O396" s="245" t="s">
        <v>1308</v>
      </c>
    </row>
    <row r="397" spans="1:15" hidden="1" x14ac:dyDescent="0.25">
      <c r="A397" s="66">
        <v>386</v>
      </c>
      <c r="B397" s="67">
        <v>386</v>
      </c>
      <c r="C397" s="68" t="s">
        <v>402</v>
      </c>
      <c r="D397" s="91" t="s">
        <v>265</v>
      </c>
      <c r="E397" s="89" t="s">
        <v>674</v>
      </c>
      <c r="F397" s="68" t="s">
        <v>1267</v>
      </c>
      <c r="G397" s="94">
        <v>215192274</v>
      </c>
      <c r="H397" s="119">
        <v>42429</v>
      </c>
      <c r="I397" s="94" t="s">
        <v>598</v>
      </c>
      <c r="J397" s="68" t="s">
        <v>629</v>
      </c>
      <c r="K397" s="249" t="s">
        <v>1268</v>
      </c>
    </row>
    <row r="398" spans="1:15" ht="37.5" hidden="1" x14ac:dyDescent="0.25">
      <c r="A398" s="66">
        <v>387</v>
      </c>
      <c r="B398" s="67">
        <v>387</v>
      </c>
      <c r="C398" s="68" t="s">
        <v>473</v>
      </c>
      <c r="D398" s="91" t="s">
        <v>474</v>
      </c>
      <c r="E398" s="90" t="s">
        <v>776</v>
      </c>
      <c r="F398" s="68" t="s">
        <v>1269</v>
      </c>
      <c r="G398" s="94">
        <v>211657243</v>
      </c>
      <c r="H398" s="119">
        <v>41333</v>
      </c>
      <c r="I398" s="94" t="s">
        <v>598</v>
      </c>
      <c r="J398" s="68" t="s">
        <v>603</v>
      </c>
      <c r="K398" s="231" t="s">
        <v>1270</v>
      </c>
    </row>
    <row r="399" spans="1:15" hidden="1" x14ac:dyDescent="0.25">
      <c r="A399" s="66">
        <v>388</v>
      </c>
      <c r="B399" s="67">
        <v>388</v>
      </c>
      <c r="C399" s="73" t="s">
        <v>408</v>
      </c>
      <c r="D399" s="111" t="s">
        <v>81</v>
      </c>
      <c r="E399" s="97" t="s">
        <v>649</v>
      </c>
      <c r="F399" s="73" t="s">
        <v>1271</v>
      </c>
      <c r="G399" s="111">
        <v>215204866</v>
      </c>
      <c r="H399" s="120">
        <v>42557</v>
      </c>
      <c r="I399" s="111" t="s">
        <v>598</v>
      </c>
      <c r="J399" s="73" t="s">
        <v>603</v>
      </c>
      <c r="K399" s="83" t="s">
        <v>1272</v>
      </c>
    </row>
    <row r="400" spans="1:15" hidden="1" x14ac:dyDescent="0.25">
      <c r="A400" s="66">
        <v>389</v>
      </c>
      <c r="B400" s="67">
        <v>389</v>
      </c>
      <c r="C400" s="73" t="s">
        <v>409</v>
      </c>
      <c r="D400" s="111" t="s">
        <v>410</v>
      </c>
      <c r="E400" s="97" t="s">
        <v>601</v>
      </c>
      <c r="F400" s="73" t="s">
        <v>1273</v>
      </c>
      <c r="G400" s="111">
        <v>215245247</v>
      </c>
      <c r="H400" s="120">
        <v>43435</v>
      </c>
      <c r="I400" s="111" t="s">
        <v>598</v>
      </c>
      <c r="J400" s="73" t="s">
        <v>603</v>
      </c>
      <c r="K400" s="83" t="s">
        <v>1272</v>
      </c>
    </row>
    <row r="401" spans="1:15" hidden="1" x14ac:dyDescent="0.25">
      <c r="A401" s="66">
        <v>390</v>
      </c>
      <c r="B401" s="67">
        <v>390</v>
      </c>
      <c r="C401" s="73" t="s">
        <v>294</v>
      </c>
      <c r="D401" s="111" t="s">
        <v>248</v>
      </c>
      <c r="E401" s="97" t="s">
        <v>601</v>
      </c>
      <c r="F401" s="73" t="s">
        <v>932</v>
      </c>
      <c r="G401" s="111">
        <v>215099908</v>
      </c>
      <c r="H401" s="120">
        <v>38539</v>
      </c>
      <c r="I401" s="111" t="s">
        <v>598</v>
      </c>
      <c r="J401" s="73" t="s">
        <v>603</v>
      </c>
      <c r="K401" s="83" t="s">
        <v>1272</v>
      </c>
    </row>
    <row r="402" spans="1:15" ht="37.5" hidden="1" x14ac:dyDescent="0.25">
      <c r="A402" s="66">
        <v>391</v>
      </c>
      <c r="B402" s="67">
        <v>391</v>
      </c>
      <c r="C402" s="73" t="s">
        <v>87</v>
      </c>
      <c r="D402" s="111" t="s">
        <v>111</v>
      </c>
      <c r="E402" s="97" t="s">
        <v>622</v>
      </c>
      <c r="F402" s="73" t="s">
        <v>1274</v>
      </c>
      <c r="G402" s="111">
        <v>215116808</v>
      </c>
      <c r="H402" s="120">
        <v>41680</v>
      </c>
      <c r="I402" s="111" t="s">
        <v>598</v>
      </c>
      <c r="J402" s="73" t="s">
        <v>603</v>
      </c>
      <c r="K402" s="83" t="s">
        <v>1275</v>
      </c>
    </row>
    <row r="403" spans="1:15" hidden="1" x14ac:dyDescent="0.25">
      <c r="A403" s="66">
        <v>392</v>
      </c>
      <c r="B403" s="67">
        <v>392</v>
      </c>
      <c r="C403" s="73" t="s">
        <v>158</v>
      </c>
      <c r="D403" s="111" t="s">
        <v>159</v>
      </c>
      <c r="E403" s="97" t="s">
        <v>596</v>
      </c>
      <c r="F403" s="73" t="s">
        <v>1276</v>
      </c>
      <c r="G403" s="111">
        <v>211862819</v>
      </c>
      <c r="H403" s="120">
        <v>39965</v>
      </c>
      <c r="I403" s="111" t="s">
        <v>598</v>
      </c>
      <c r="J403" s="73" t="s">
        <v>603</v>
      </c>
      <c r="K403" s="83" t="s">
        <v>1277</v>
      </c>
    </row>
    <row r="404" spans="1:15" ht="37.5" hidden="1" x14ac:dyDescent="0.25">
      <c r="A404" s="66">
        <v>393</v>
      </c>
      <c r="B404" s="67">
        <v>393</v>
      </c>
      <c r="C404" s="73" t="s">
        <v>75</v>
      </c>
      <c r="D404" s="111" t="s">
        <v>183</v>
      </c>
      <c r="E404" s="97" t="s">
        <v>651</v>
      </c>
      <c r="F404" s="73" t="s">
        <v>1278</v>
      </c>
      <c r="G404" s="111">
        <v>11042636</v>
      </c>
      <c r="H404" s="120">
        <v>41866</v>
      </c>
      <c r="I404" s="111" t="s">
        <v>728</v>
      </c>
      <c r="J404" s="73" t="s">
        <v>606</v>
      </c>
      <c r="K404" s="83" t="s">
        <v>1279</v>
      </c>
    </row>
    <row r="405" spans="1:15" ht="37.5" hidden="1" x14ac:dyDescent="0.25">
      <c r="A405" s="66">
        <v>394</v>
      </c>
      <c r="B405" s="67">
        <v>394</v>
      </c>
      <c r="C405" s="73" t="s">
        <v>292</v>
      </c>
      <c r="D405" s="111" t="s">
        <v>144</v>
      </c>
      <c r="E405" s="97" t="s">
        <v>601</v>
      </c>
      <c r="F405" s="73" t="s">
        <v>1280</v>
      </c>
      <c r="G405" s="111">
        <v>215213498</v>
      </c>
      <c r="H405" s="120">
        <v>40971</v>
      </c>
      <c r="I405" s="111" t="s">
        <v>598</v>
      </c>
      <c r="J405" s="73" t="s">
        <v>603</v>
      </c>
      <c r="K405" s="83" t="s">
        <v>1277</v>
      </c>
    </row>
    <row r="406" spans="1:15" ht="37.5" hidden="1" x14ac:dyDescent="0.25">
      <c r="A406" s="66">
        <v>395</v>
      </c>
      <c r="B406" s="67">
        <v>395</v>
      </c>
      <c r="C406" s="73" t="s">
        <v>209</v>
      </c>
      <c r="D406" s="111" t="s">
        <v>407</v>
      </c>
      <c r="E406" s="97" t="s">
        <v>928</v>
      </c>
      <c r="F406" s="73" t="s">
        <v>1281</v>
      </c>
      <c r="G406" s="111">
        <v>211413825</v>
      </c>
      <c r="H406" s="120">
        <v>41526</v>
      </c>
      <c r="I406" s="111" t="s">
        <v>598</v>
      </c>
      <c r="J406" s="73" t="s">
        <v>603</v>
      </c>
      <c r="K406" s="83" t="s">
        <v>1282</v>
      </c>
    </row>
    <row r="407" spans="1:15" ht="37.5" hidden="1" x14ac:dyDescent="0.25">
      <c r="A407" s="66">
        <v>396</v>
      </c>
      <c r="B407" s="67">
        <v>396</v>
      </c>
      <c r="C407" s="73" t="s">
        <v>288</v>
      </c>
      <c r="D407" s="111" t="s">
        <v>289</v>
      </c>
      <c r="E407" s="97" t="s">
        <v>601</v>
      </c>
      <c r="F407" s="73" t="s">
        <v>1129</v>
      </c>
      <c r="G407" s="111">
        <v>215109126</v>
      </c>
      <c r="H407" s="120">
        <v>40569</v>
      </c>
      <c r="I407" s="111" t="s">
        <v>598</v>
      </c>
      <c r="J407" s="73" t="s">
        <v>603</v>
      </c>
      <c r="K407" s="73" t="s">
        <v>1283</v>
      </c>
    </row>
    <row r="408" spans="1:15" hidden="1" x14ac:dyDescent="0.25">
      <c r="A408" s="66">
        <v>397</v>
      </c>
      <c r="B408" s="67">
        <v>397</v>
      </c>
      <c r="C408" s="73" t="s">
        <v>285</v>
      </c>
      <c r="D408" s="111" t="s">
        <v>173</v>
      </c>
      <c r="E408" s="97" t="s">
        <v>706</v>
      </c>
      <c r="F408" s="73" t="s">
        <v>842</v>
      </c>
      <c r="G408" s="111">
        <v>211867486</v>
      </c>
      <c r="H408" s="120">
        <v>42682</v>
      </c>
      <c r="I408" s="111" t="s">
        <v>598</v>
      </c>
      <c r="J408" s="73" t="s">
        <v>603</v>
      </c>
      <c r="K408" s="83" t="s">
        <v>1284</v>
      </c>
    </row>
    <row r="409" spans="1:15" hidden="1" x14ac:dyDescent="0.25">
      <c r="A409" s="66">
        <v>398</v>
      </c>
      <c r="B409" s="67">
        <v>398</v>
      </c>
      <c r="C409" s="73" t="s">
        <v>286</v>
      </c>
      <c r="D409" s="111" t="s">
        <v>287</v>
      </c>
      <c r="E409" s="97" t="s">
        <v>622</v>
      </c>
      <c r="F409" s="73" t="s">
        <v>1285</v>
      </c>
      <c r="G409" s="111">
        <v>215051362</v>
      </c>
      <c r="H409" s="120">
        <v>43704</v>
      </c>
      <c r="I409" s="111" t="s">
        <v>598</v>
      </c>
      <c r="J409" s="73" t="s">
        <v>603</v>
      </c>
      <c r="K409" s="83" t="s">
        <v>1284</v>
      </c>
      <c r="L409" s="245" t="s">
        <v>1315</v>
      </c>
      <c r="M409" s="245">
        <v>215051327</v>
      </c>
      <c r="N409" s="246">
        <v>41913</v>
      </c>
      <c r="O409" s="245" t="s">
        <v>1308</v>
      </c>
    </row>
    <row r="410" spans="1:15" ht="37.5" hidden="1" x14ac:dyDescent="0.25">
      <c r="A410" s="66">
        <v>399</v>
      </c>
      <c r="B410" s="67">
        <v>399</v>
      </c>
      <c r="C410" s="73" t="s">
        <v>293</v>
      </c>
      <c r="D410" s="111" t="s">
        <v>81</v>
      </c>
      <c r="E410" s="97" t="s">
        <v>674</v>
      </c>
      <c r="F410" s="73" t="s">
        <v>1286</v>
      </c>
      <c r="G410" s="111">
        <v>215194459</v>
      </c>
      <c r="H410" s="120">
        <v>41124</v>
      </c>
      <c r="I410" s="111" t="s">
        <v>598</v>
      </c>
      <c r="J410" s="73" t="s">
        <v>603</v>
      </c>
      <c r="K410" s="73" t="s">
        <v>1287</v>
      </c>
    </row>
    <row r="411" spans="1:15" ht="37.5" hidden="1" x14ac:dyDescent="0.25">
      <c r="A411" s="66">
        <v>400</v>
      </c>
      <c r="B411" s="67">
        <v>400</v>
      </c>
      <c r="C411" s="73" t="s">
        <v>290</v>
      </c>
      <c r="D411" s="111" t="s">
        <v>291</v>
      </c>
      <c r="E411" s="97" t="s">
        <v>696</v>
      </c>
      <c r="F411" s="73" t="s">
        <v>1288</v>
      </c>
      <c r="G411" s="111">
        <v>215054092</v>
      </c>
      <c r="H411" s="120">
        <v>43535</v>
      </c>
      <c r="I411" s="111" t="s">
        <v>598</v>
      </c>
      <c r="J411" s="73" t="s">
        <v>603</v>
      </c>
      <c r="K411" s="73" t="s">
        <v>1283</v>
      </c>
    </row>
    <row r="412" spans="1:15" ht="37.5" hidden="1" x14ac:dyDescent="0.25">
      <c r="A412" s="66">
        <v>401</v>
      </c>
      <c r="B412" s="67">
        <v>401</v>
      </c>
      <c r="C412" s="73" t="s">
        <v>304</v>
      </c>
      <c r="D412" s="111" t="s">
        <v>226</v>
      </c>
      <c r="E412" s="97" t="s">
        <v>674</v>
      </c>
      <c r="F412" s="73" t="s">
        <v>1289</v>
      </c>
      <c r="G412" s="111">
        <v>215145354</v>
      </c>
      <c r="H412" s="120">
        <v>42754</v>
      </c>
      <c r="I412" s="111" t="s">
        <v>598</v>
      </c>
      <c r="J412" s="73" t="s">
        <v>603</v>
      </c>
      <c r="K412" s="73" t="s">
        <v>1283</v>
      </c>
    </row>
    <row r="413" spans="1:15" ht="37.5" hidden="1" x14ac:dyDescent="0.25">
      <c r="A413" s="66">
        <v>402</v>
      </c>
      <c r="B413" s="67">
        <v>402</v>
      </c>
      <c r="C413" s="73" t="s">
        <v>63</v>
      </c>
      <c r="D413" s="111" t="s">
        <v>64</v>
      </c>
      <c r="E413" s="97" t="s">
        <v>706</v>
      </c>
      <c r="F413" s="73" t="s">
        <v>1290</v>
      </c>
      <c r="G413" s="111">
        <v>211802941</v>
      </c>
      <c r="H413" s="120">
        <v>40497</v>
      </c>
      <c r="I413" s="111" t="s">
        <v>598</v>
      </c>
      <c r="J413" s="73" t="s">
        <v>629</v>
      </c>
      <c r="K413" s="83" t="s">
        <v>1291</v>
      </c>
    </row>
    <row r="414" spans="1:15" ht="37.5" hidden="1" x14ac:dyDescent="0.25">
      <c r="A414" s="66">
        <v>403</v>
      </c>
      <c r="B414" s="67">
        <v>403</v>
      </c>
      <c r="C414" s="73" t="s">
        <v>1292</v>
      </c>
      <c r="D414" s="111" t="s">
        <v>162</v>
      </c>
      <c r="E414" s="97" t="s">
        <v>736</v>
      </c>
      <c r="F414" s="73" t="s">
        <v>1293</v>
      </c>
      <c r="G414" s="111">
        <v>211758481</v>
      </c>
      <c r="H414" s="120">
        <v>43684</v>
      </c>
      <c r="I414" s="111" t="s">
        <v>598</v>
      </c>
      <c r="J414" s="73" t="s">
        <v>1294</v>
      </c>
      <c r="K414" s="83" t="s">
        <v>1295</v>
      </c>
      <c r="L414" s="245" t="s">
        <v>1470</v>
      </c>
      <c r="M414" s="245">
        <v>211745450</v>
      </c>
      <c r="N414" s="246">
        <v>43525</v>
      </c>
      <c r="O414" s="245" t="s">
        <v>1308</v>
      </c>
    </row>
    <row r="415" spans="1:15" ht="37.5" hidden="1" x14ac:dyDescent="0.25">
      <c r="A415" s="66">
        <v>404</v>
      </c>
      <c r="B415" s="67">
        <v>404</v>
      </c>
      <c r="C415" s="73" t="s">
        <v>477</v>
      </c>
      <c r="D415" s="111" t="s">
        <v>407</v>
      </c>
      <c r="E415" s="97" t="s">
        <v>672</v>
      </c>
      <c r="F415" s="73" t="s">
        <v>1296</v>
      </c>
      <c r="G415" s="111">
        <v>211425027</v>
      </c>
      <c r="H415" s="120">
        <v>41250</v>
      </c>
      <c r="I415" s="111" t="s">
        <v>598</v>
      </c>
      <c r="J415" s="73" t="s">
        <v>677</v>
      </c>
      <c r="K415" s="73" t="s">
        <v>1283</v>
      </c>
    </row>
    <row r="416" spans="1:15" hidden="1" x14ac:dyDescent="0.25">
      <c r="A416" s="66">
        <v>405</v>
      </c>
      <c r="B416" s="67">
        <v>405</v>
      </c>
      <c r="C416" s="72" t="s">
        <v>564</v>
      </c>
      <c r="D416" s="91" t="s">
        <v>156</v>
      </c>
      <c r="E416" s="88" t="s">
        <v>766</v>
      </c>
      <c r="F416" s="72" t="s">
        <v>1297</v>
      </c>
      <c r="G416" s="91">
        <v>210066440</v>
      </c>
      <c r="H416" s="121">
        <v>41985</v>
      </c>
      <c r="I416" s="91" t="s">
        <v>598</v>
      </c>
      <c r="J416" s="72" t="s">
        <v>7</v>
      </c>
      <c r="K416" s="82"/>
    </row>
    <row r="417" spans="1:15" ht="38.25" hidden="1" thickBot="1" x14ac:dyDescent="0.3">
      <c r="A417" s="66">
        <v>406</v>
      </c>
      <c r="B417" s="67">
        <v>406</v>
      </c>
      <c r="C417" s="78" t="s">
        <v>230</v>
      </c>
      <c r="D417" s="133" t="s">
        <v>231</v>
      </c>
      <c r="E417" s="101" t="s">
        <v>1133</v>
      </c>
      <c r="F417" s="78" t="s">
        <v>1298</v>
      </c>
      <c r="G417" s="118">
        <v>211172921</v>
      </c>
      <c r="H417" s="122">
        <v>40826</v>
      </c>
      <c r="I417" s="118" t="s">
        <v>598</v>
      </c>
      <c r="J417" s="78" t="s">
        <v>603</v>
      </c>
      <c r="K417" s="78" t="s">
        <v>1283</v>
      </c>
      <c r="L417" s="245" t="s">
        <v>1336</v>
      </c>
      <c r="M417" s="245">
        <v>211351129</v>
      </c>
      <c r="N417" s="246">
        <v>39000</v>
      </c>
      <c r="O417" s="245" t="s">
        <v>1308</v>
      </c>
    </row>
    <row r="418" spans="1:15" ht="37.5" hidden="1" x14ac:dyDescent="0.25">
      <c r="A418" s="199">
        <v>407</v>
      </c>
      <c r="B418" s="200">
        <v>407</v>
      </c>
      <c r="C418" s="201" t="s">
        <v>475</v>
      </c>
      <c r="D418" s="202" t="s">
        <v>384</v>
      </c>
      <c r="E418" s="203" t="s">
        <v>776</v>
      </c>
      <c r="F418" s="201" t="s">
        <v>1299</v>
      </c>
      <c r="G418" s="204"/>
      <c r="H418" s="205"/>
      <c r="I418" s="204"/>
      <c r="J418" s="201" t="s">
        <v>629</v>
      </c>
      <c r="K418" s="206" t="s">
        <v>809</v>
      </c>
    </row>
    <row r="419" spans="1:15" s="84" customFormat="1" ht="37.5" hidden="1" x14ac:dyDescent="0.25">
      <c r="A419" s="207">
        <v>408</v>
      </c>
      <c r="B419" s="207">
        <v>408</v>
      </c>
      <c r="C419" s="208" t="s">
        <v>293</v>
      </c>
      <c r="D419" s="207" t="s">
        <v>202</v>
      </c>
      <c r="E419" s="210" t="s">
        <v>687</v>
      </c>
      <c r="F419" s="211" t="s">
        <v>1303</v>
      </c>
      <c r="G419" s="209">
        <v>215258658</v>
      </c>
      <c r="H419" s="212">
        <v>42905</v>
      </c>
      <c r="I419" s="209" t="s">
        <v>598</v>
      </c>
      <c r="J419" s="213" t="s">
        <v>1304</v>
      </c>
      <c r="K419" s="211" t="s">
        <v>1305</v>
      </c>
      <c r="L419" s="245"/>
      <c r="M419" s="245"/>
      <c r="N419" s="245"/>
      <c r="O419" s="245"/>
    </row>
  </sheetData>
  <autoFilter ref="A11:K419">
    <filterColumn colId="3">
      <filters>
        <filter val="Lộc"/>
      </filters>
    </filterColumn>
    <sortState ref="A36:K343">
      <sortCondition ref="D11:D419"/>
    </sortState>
  </autoFilter>
  <mergeCells count="24">
    <mergeCell ref="L8:L11"/>
    <mergeCell ref="M8:O9"/>
    <mergeCell ref="M10:M11"/>
    <mergeCell ref="N10:N11"/>
    <mergeCell ref="O10:O11"/>
    <mergeCell ref="B6:K6"/>
    <mergeCell ref="B1:K1"/>
    <mergeCell ref="B2:K2"/>
    <mergeCell ref="B3:K3"/>
    <mergeCell ref="B4:K4"/>
    <mergeCell ref="B5:K5"/>
    <mergeCell ref="A8:A11"/>
    <mergeCell ref="B8:B10"/>
    <mergeCell ref="C8:I8"/>
    <mergeCell ref="J8:J11"/>
    <mergeCell ref="K8:K11"/>
    <mergeCell ref="C9:C11"/>
    <mergeCell ref="D9:D11"/>
    <mergeCell ref="E9:E11"/>
    <mergeCell ref="F9:F11"/>
    <mergeCell ref="G9:I9"/>
    <mergeCell ref="G10:G11"/>
    <mergeCell ref="H10:H11"/>
    <mergeCell ref="I10:I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="160" zoomScaleNormal="160" workbookViewId="0">
      <selection activeCell="C7" sqref="C7"/>
    </sheetView>
  </sheetViews>
  <sheetFormatPr defaultRowHeight="15" x14ac:dyDescent="0.25"/>
  <cols>
    <col min="2" max="2" width="39.28515625" customWidth="1"/>
    <col min="3" max="3" width="11" customWidth="1"/>
    <col min="4" max="4" width="16.85546875" customWidth="1"/>
    <col min="5" max="5" width="21" customWidth="1"/>
  </cols>
  <sheetData>
    <row r="1" spans="1:5" ht="58.9" customHeight="1" x14ac:dyDescent="0.25">
      <c r="A1" s="5"/>
      <c r="B1" s="359" t="s">
        <v>39</v>
      </c>
      <c r="C1" s="359"/>
      <c r="D1" s="359"/>
    </row>
    <row r="2" spans="1:5" s="4" customFormat="1" ht="22.15" customHeight="1" x14ac:dyDescent="0.25">
      <c r="A2" s="18" t="s">
        <v>30</v>
      </c>
      <c r="B2" s="18" t="s">
        <v>22</v>
      </c>
      <c r="C2" s="18" t="s">
        <v>23</v>
      </c>
      <c r="D2" s="18" t="s">
        <v>24</v>
      </c>
      <c r="E2" s="26"/>
    </row>
    <row r="3" spans="1:5" ht="19.899999999999999" customHeight="1" x14ac:dyDescent="0.25">
      <c r="A3" s="24" t="s">
        <v>33</v>
      </c>
      <c r="B3" s="19" t="s">
        <v>34</v>
      </c>
      <c r="C3" s="20"/>
      <c r="D3" s="21"/>
    </row>
    <row r="4" spans="1:5" s="29" customFormat="1" ht="15.75" x14ac:dyDescent="0.25">
      <c r="A4" s="27">
        <v>1</v>
      </c>
      <c r="B4" s="28" t="s">
        <v>20</v>
      </c>
      <c r="C4" s="28">
        <f>'Chấm điểm'!R412</f>
        <v>408</v>
      </c>
      <c r="D4" s="57">
        <f>D5+D6</f>
        <v>1</v>
      </c>
    </row>
    <row r="5" spans="1:5" ht="15.75" x14ac:dyDescent="0.25">
      <c r="A5" s="1">
        <v>2</v>
      </c>
      <c r="B5" s="6" t="s">
        <v>31</v>
      </c>
      <c r="C5" s="6">
        <f>'Chấm điểm'!R424</f>
        <v>391</v>
      </c>
      <c r="D5" s="7">
        <f>(C5/C4)*100%</f>
        <v>0.95833333333333337</v>
      </c>
    </row>
    <row r="6" spans="1:5" ht="15.75" x14ac:dyDescent="0.25">
      <c r="A6" s="8">
        <v>3</v>
      </c>
      <c r="B6" s="9" t="s">
        <v>19</v>
      </c>
      <c r="C6" s="9">
        <f>'Chấm điểm'!S424</f>
        <v>17</v>
      </c>
      <c r="D6" s="7">
        <f>(C6/C4)*100%</f>
        <v>4.1666666666666664E-2</v>
      </c>
    </row>
    <row r="7" spans="1:5" ht="15.75" x14ac:dyDescent="0.25">
      <c r="A7" s="10">
        <v>4</v>
      </c>
      <c r="B7" s="11" t="s">
        <v>32</v>
      </c>
      <c r="C7" s="11">
        <v>0</v>
      </c>
      <c r="D7" s="58">
        <v>0</v>
      </c>
    </row>
    <row r="8" spans="1:5" s="4" customFormat="1" ht="19.899999999999999" customHeight="1" x14ac:dyDescent="0.25">
      <c r="A8" s="25" t="s">
        <v>35</v>
      </c>
      <c r="B8" s="22" t="s">
        <v>17</v>
      </c>
      <c r="C8" s="22"/>
      <c r="D8" s="23"/>
    </row>
    <row r="9" spans="1:5" ht="15.75" x14ac:dyDescent="0.25">
      <c r="A9" s="13">
        <v>1</v>
      </c>
      <c r="B9" s="14" t="s">
        <v>21</v>
      </c>
      <c r="C9" s="14">
        <f>'Chấm điểm'!T412</f>
        <v>12</v>
      </c>
      <c r="D9" s="15">
        <f>(C9/C5)*100%</f>
        <v>3.0690537084398978E-2</v>
      </c>
      <c r="E9" s="59"/>
    </row>
    <row r="10" spans="1:5" ht="15.75" x14ac:dyDescent="0.25">
      <c r="A10" s="1">
        <v>2</v>
      </c>
      <c r="B10" s="6" t="s">
        <v>25</v>
      </c>
      <c r="C10" s="6">
        <f>'Chấm điểm'!T413</f>
        <v>366</v>
      </c>
      <c r="D10" s="7">
        <f>(C10/C5)*100%</f>
        <v>0.93606138107416881</v>
      </c>
    </row>
    <row r="11" spans="1:5" ht="15.75" x14ac:dyDescent="0.25">
      <c r="A11" s="16">
        <v>3</v>
      </c>
      <c r="B11" s="17" t="s">
        <v>26</v>
      </c>
      <c r="C11" s="17">
        <f>'Chấm điểm'!T414</f>
        <v>12</v>
      </c>
      <c r="D11" s="12">
        <f>(C11/C5)*100%</f>
        <v>3.0690537084398978E-2</v>
      </c>
    </row>
    <row r="12" spans="1:5" s="4" customFormat="1" ht="19.899999999999999" customHeight="1" x14ac:dyDescent="0.25">
      <c r="A12" s="25" t="s">
        <v>36</v>
      </c>
      <c r="B12" s="22" t="s">
        <v>37</v>
      </c>
      <c r="C12" s="22"/>
      <c r="D12" s="23"/>
    </row>
    <row r="13" spans="1:5" ht="15.75" x14ac:dyDescent="0.25">
      <c r="A13" s="13">
        <v>1</v>
      </c>
      <c r="B13" s="14" t="s">
        <v>6</v>
      </c>
      <c r="C13" s="14"/>
      <c r="D13" s="15"/>
    </row>
    <row r="14" spans="1:5" ht="15.75" x14ac:dyDescent="0.25">
      <c r="A14" s="1">
        <v>2</v>
      </c>
      <c r="B14" s="6" t="s">
        <v>27</v>
      </c>
      <c r="C14" s="6"/>
      <c r="D14" s="7"/>
    </row>
    <row r="15" spans="1:5" ht="15.75" x14ac:dyDescent="0.25">
      <c r="A15" s="1">
        <v>3</v>
      </c>
      <c r="B15" s="6" t="s">
        <v>28</v>
      </c>
      <c r="C15" s="6"/>
      <c r="D15" s="7"/>
    </row>
    <row r="16" spans="1:5" ht="15.75" x14ac:dyDescent="0.25">
      <c r="A16" s="1">
        <v>4</v>
      </c>
      <c r="B16" s="6" t="s">
        <v>8</v>
      </c>
      <c r="C16" s="6"/>
      <c r="D16" s="7"/>
    </row>
    <row r="17" spans="1:4" ht="15.75" x14ac:dyDescent="0.25">
      <c r="A17" s="1">
        <v>5</v>
      </c>
      <c r="B17" s="6" t="s">
        <v>29</v>
      </c>
      <c r="C17" s="6"/>
      <c r="D17" s="7"/>
    </row>
    <row r="18" spans="1:4" ht="15.75" x14ac:dyDescent="0.25">
      <c r="A18" s="1">
        <v>6</v>
      </c>
      <c r="B18" s="6" t="s">
        <v>9</v>
      </c>
      <c r="C18" s="6"/>
      <c r="D18" s="7"/>
    </row>
    <row r="19" spans="1:4" ht="15.75" x14ac:dyDescent="0.25">
      <c r="A19" s="16">
        <v>7</v>
      </c>
      <c r="B19" s="17" t="s">
        <v>7</v>
      </c>
      <c r="C19" s="17"/>
      <c r="D19" s="12"/>
    </row>
    <row r="20" spans="1:4" s="4" customFormat="1" ht="19.899999999999999" customHeight="1" x14ac:dyDescent="0.25">
      <c r="A20" s="60"/>
      <c r="B20" s="61"/>
      <c r="C20" s="61"/>
      <c r="D20" s="62"/>
    </row>
    <row r="21" spans="1:4" s="4" customFormat="1" ht="19.899999999999999" customHeight="1" x14ac:dyDescent="0.25">
      <c r="A21" s="60"/>
      <c r="B21" s="61"/>
      <c r="C21" s="61"/>
      <c r="D21" s="62"/>
    </row>
    <row r="22" spans="1:4" ht="15.75" x14ac:dyDescent="0.25">
      <c r="A22" s="60"/>
      <c r="B22" s="61"/>
      <c r="C22" s="61"/>
      <c r="D22" s="62"/>
    </row>
    <row r="23" spans="1:4" ht="15.75" x14ac:dyDescent="0.25">
      <c r="A23" s="60"/>
      <c r="B23" s="61"/>
      <c r="C23" s="61"/>
      <c r="D23" s="62"/>
    </row>
    <row r="24" spans="1:4" ht="15.75" x14ac:dyDescent="0.25">
      <c r="A24" s="60"/>
      <c r="B24" s="61"/>
      <c r="C24" s="61"/>
      <c r="D24" s="62"/>
    </row>
    <row r="25" spans="1:4" ht="15.75" x14ac:dyDescent="0.25">
      <c r="A25" s="60"/>
      <c r="B25" s="61"/>
      <c r="C25" s="61"/>
      <c r="D25" s="62"/>
    </row>
    <row r="26" spans="1:4" ht="15.75" x14ac:dyDescent="0.25">
      <c r="A26" s="60"/>
      <c r="B26" s="61"/>
      <c r="C26" s="61"/>
      <c r="D26" s="62"/>
    </row>
    <row r="27" spans="1:4" ht="15.75" x14ac:dyDescent="0.25">
      <c r="A27" s="60"/>
      <c r="B27" s="61"/>
      <c r="C27" s="61"/>
      <c r="D27" s="62"/>
    </row>
    <row r="28" spans="1:4" ht="15.75" x14ac:dyDescent="0.25">
      <c r="A28" s="60"/>
      <c r="B28" s="61"/>
      <c r="C28" s="61"/>
      <c r="D28" s="62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9"/>
  <sheetViews>
    <sheetView zoomScale="80" zoomScaleNormal="80" workbookViewId="0">
      <pane ySplit="4" topLeftCell="A176" activePane="bottomLeft" state="frozen"/>
      <selection pane="bottomLeft" activeCell="Z13" sqref="Z13"/>
    </sheetView>
  </sheetViews>
  <sheetFormatPr defaultRowHeight="15" x14ac:dyDescent="0.25"/>
  <cols>
    <col min="1" max="1" width="7.28515625" customWidth="1"/>
    <col min="2" max="2" width="19.5703125" customWidth="1"/>
    <col min="18" max="18" width="25.140625" style="217" customWidth="1"/>
    <col min="19" max="19" width="14.5703125" style="216" customWidth="1"/>
    <col min="20" max="20" width="12.42578125" style="216" customWidth="1"/>
    <col min="21" max="21" width="18.5703125" style="216" customWidth="1"/>
    <col min="22" max="22" width="15.85546875" style="251" customWidth="1"/>
    <col min="23" max="23" width="16.140625" style="251" customWidth="1"/>
    <col min="24" max="24" width="19.85546875" style="251" customWidth="1"/>
    <col min="25" max="25" width="16" customWidth="1"/>
  </cols>
  <sheetData>
    <row r="1" spans="1:25" s="2" customFormat="1" ht="21" customHeight="1" x14ac:dyDescent="0.25">
      <c r="A1" s="370" t="s">
        <v>38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233"/>
      <c r="S1" s="64"/>
      <c r="T1" s="64"/>
      <c r="U1" s="64"/>
    </row>
    <row r="2" spans="1:25" s="2" customFormat="1" ht="16.5" x14ac:dyDescent="0.25">
      <c r="A2" s="370" t="s">
        <v>45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233"/>
      <c r="S2" s="64"/>
      <c r="T2" s="64"/>
      <c r="U2" s="64"/>
    </row>
    <row r="3" spans="1:25" ht="24" customHeight="1" x14ac:dyDescent="0.25">
      <c r="A3" s="363" t="s">
        <v>3</v>
      </c>
      <c r="B3" s="365" t="s">
        <v>4</v>
      </c>
      <c r="C3" s="365" t="s">
        <v>5</v>
      </c>
      <c r="D3" s="367" t="s">
        <v>571</v>
      </c>
      <c r="E3" s="367"/>
      <c r="F3" s="367"/>
      <c r="G3" s="367" t="s">
        <v>10</v>
      </c>
      <c r="H3" s="367"/>
      <c r="I3" s="367"/>
      <c r="J3" s="367" t="s">
        <v>11</v>
      </c>
      <c r="K3" s="367"/>
      <c r="L3" s="367"/>
      <c r="M3" s="371" t="s">
        <v>12</v>
      </c>
      <c r="N3" s="372"/>
      <c r="O3" s="373"/>
      <c r="P3" s="374" t="s">
        <v>18</v>
      </c>
      <c r="Q3" s="374" t="s">
        <v>572</v>
      </c>
      <c r="R3" s="361" t="s">
        <v>1359</v>
      </c>
      <c r="S3" s="360" t="s">
        <v>1541</v>
      </c>
      <c r="T3" s="360"/>
      <c r="U3" s="360"/>
      <c r="V3" s="360" t="s">
        <v>1540</v>
      </c>
      <c r="W3" s="360"/>
      <c r="X3" s="360"/>
    </row>
    <row r="4" spans="1:25" ht="146.25" customHeight="1" x14ac:dyDescent="0.25">
      <c r="A4" s="364"/>
      <c r="B4" s="366"/>
      <c r="C4" s="366"/>
      <c r="D4" s="31" t="s">
        <v>40</v>
      </c>
      <c r="E4" s="31" t="s">
        <v>13</v>
      </c>
      <c r="F4" s="31" t="s">
        <v>14</v>
      </c>
      <c r="G4" s="196" t="s">
        <v>41</v>
      </c>
      <c r="H4" s="196" t="s">
        <v>42</v>
      </c>
      <c r="I4" s="196" t="s">
        <v>43</v>
      </c>
      <c r="J4" s="31" t="s">
        <v>44</v>
      </c>
      <c r="K4" s="30" t="s">
        <v>15</v>
      </c>
      <c r="L4" s="30" t="s">
        <v>16</v>
      </c>
      <c r="M4" s="32" t="s">
        <v>46</v>
      </c>
      <c r="N4" s="32" t="s">
        <v>47</v>
      </c>
      <c r="O4" s="32" t="s">
        <v>48</v>
      </c>
      <c r="P4" s="375"/>
      <c r="Q4" s="375"/>
      <c r="R4" s="361"/>
      <c r="S4" s="219" t="s">
        <v>1360</v>
      </c>
      <c r="T4" s="219" t="s">
        <v>594</v>
      </c>
      <c r="U4" s="219" t="s">
        <v>595</v>
      </c>
      <c r="V4" s="219" t="s">
        <v>1360</v>
      </c>
      <c r="W4" s="219" t="s">
        <v>594</v>
      </c>
      <c r="X4" s="219" t="s">
        <v>595</v>
      </c>
    </row>
    <row r="5" spans="1:25" x14ac:dyDescent="0.25">
      <c r="A5" s="44">
        <v>1</v>
      </c>
      <c r="B5" s="134" t="s">
        <v>57</v>
      </c>
      <c r="C5" s="134" t="s">
        <v>58</v>
      </c>
      <c r="D5" s="34">
        <v>40</v>
      </c>
      <c r="E5" s="34"/>
      <c r="F5" s="34"/>
      <c r="G5" s="34">
        <v>40</v>
      </c>
      <c r="H5" s="34"/>
      <c r="I5" s="34"/>
      <c r="J5" s="34"/>
      <c r="K5" s="34"/>
      <c r="L5" s="34"/>
      <c r="M5" s="34">
        <v>10</v>
      </c>
      <c r="N5" s="34"/>
      <c r="O5" s="34"/>
      <c r="P5" s="135"/>
      <c r="Q5" s="253">
        <f t="shared" ref="Q5:Q74" si="0">SUM(D5:O5)</f>
        <v>90</v>
      </c>
      <c r="R5" s="258" t="s">
        <v>1376</v>
      </c>
      <c r="S5" s="267">
        <v>210530015</v>
      </c>
      <c r="T5" s="274">
        <v>40727</v>
      </c>
      <c r="U5" s="267" t="s">
        <v>1308</v>
      </c>
      <c r="V5" s="280">
        <v>210505802</v>
      </c>
      <c r="W5" s="281">
        <v>40727</v>
      </c>
      <c r="X5" s="258" t="s">
        <v>1308</v>
      </c>
      <c r="Y5">
        <v>901940567</v>
      </c>
    </row>
    <row r="6" spans="1:25" x14ac:dyDescent="0.25">
      <c r="A6" s="44">
        <v>2</v>
      </c>
      <c r="B6" s="136" t="s">
        <v>49</v>
      </c>
      <c r="C6" s="136" t="s">
        <v>50</v>
      </c>
      <c r="D6" s="35">
        <v>40</v>
      </c>
      <c r="E6" s="35"/>
      <c r="F6" s="35"/>
      <c r="G6" s="35">
        <v>40</v>
      </c>
      <c r="H6" s="35"/>
      <c r="I6" s="35"/>
      <c r="J6" s="35"/>
      <c r="K6" s="35"/>
      <c r="L6" s="35"/>
      <c r="M6" s="35">
        <v>10</v>
      </c>
      <c r="N6" s="35"/>
      <c r="O6" s="35"/>
      <c r="P6" s="137"/>
      <c r="Q6" s="253">
        <f t="shared" si="0"/>
        <v>90</v>
      </c>
      <c r="R6" s="258" t="s">
        <v>1377</v>
      </c>
      <c r="S6" s="267">
        <v>210958936</v>
      </c>
      <c r="T6" s="267" t="s">
        <v>1378</v>
      </c>
      <c r="U6" s="267" t="s">
        <v>1308</v>
      </c>
      <c r="V6" s="280">
        <v>215012157</v>
      </c>
      <c r="W6" s="281">
        <v>43132</v>
      </c>
      <c r="X6" s="258" t="s">
        <v>1308</v>
      </c>
      <c r="Y6">
        <v>914089189</v>
      </c>
    </row>
    <row r="7" spans="1:25" x14ac:dyDescent="0.25">
      <c r="A7" s="44">
        <v>3</v>
      </c>
      <c r="B7" s="136" t="s">
        <v>51</v>
      </c>
      <c r="C7" s="136" t="s">
        <v>53</v>
      </c>
      <c r="D7" s="35">
        <v>40</v>
      </c>
      <c r="E7" s="35"/>
      <c r="F7" s="35"/>
      <c r="G7" s="35">
        <v>40</v>
      </c>
      <c r="H7" s="35"/>
      <c r="I7" s="35"/>
      <c r="J7" s="35"/>
      <c r="K7" s="35"/>
      <c r="L7" s="35"/>
      <c r="M7" s="35">
        <v>10</v>
      </c>
      <c r="N7" s="35"/>
      <c r="O7" s="35"/>
      <c r="P7" s="137"/>
      <c r="Q7" s="253">
        <f t="shared" si="0"/>
        <v>90</v>
      </c>
      <c r="R7" s="258" t="s">
        <v>1379</v>
      </c>
      <c r="S7" s="267">
        <v>215116614</v>
      </c>
      <c r="T7" s="274">
        <v>38391</v>
      </c>
      <c r="U7" s="267" t="s">
        <v>1308</v>
      </c>
      <c r="V7" s="280">
        <v>210703309</v>
      </c>
      <c r="W7" s="281">
        <v>40852</v>
      </c>
      <c r="X7" s="258" t="s">
        <v>1308</v>
      </c>
      <c r="Y7">
        <v>932552525</v>
      </c>
    </row>
    <row r="8" spans="1:25" x14ac:dyDescent="0.25">
      <c r="A8" s="44">
        <v>4</v>
      </c>
      <c r="B8" s="136" t="s">
        <v>51</v>
      </c>
      <c r="C8" s="136" t="s">
        <v>52</v>
      </c>
      <c r="D8" s="35">
        <v>40</v>
      </c>
      <c r="E8" s="35"/>
      <c r="F8" s="35"/>
      <c r="G8" s="35">
        <v>40</v>
      </c>
      <c r="H8" s="35"/>
      <c r="I8" s="35"/>
      <c r="J8" s="35"/>
      <c r="K8" s="35"/>
      <c r="L8" s="35"/>
      <c r="M8" s="35">
        <v>10</v>
      </c>
      <c r="N8" s="35"/>
      <c r="O8" s="35"/>
      <c r="P8" s="137"/>
      <c r="Q8" s="253">
        <f t="shared" si="0"/>
        <v>90</v>
      </c>
      <c r="R8" s="258" t="s">
        <v>1380</v>
      </c>
      <c r="S8" s="267"/>
      <c r="T8" s="267"/>
      <c r="U8" s="267"/>
      <c r="V8" s="280">
        <v>210142807</v>
      </c>
      <c r="W8" s="281">
        <v>38657</v>
      </c>
      <c r="X8" s="258" t="s">
        <v>1308</v>
      </c>
    </row>
    <row r="9" spans="1:25" x14ac:dyDescent="0.25">
      <c r="A9" s="44">
        <v>5</v>
      </c>
      <c r="B9" s="137" t="s">
        <v>61</v>
      </c>
      <c r="C9" s="136" t="s">
        <v>62</v>
      </c>
      <c r="D9" s="35">
        <v>40</v>
      </c>
      <c r="E9" s="35"/>
      <c r="F9" s="35"/>
      <c r="G9" s="35">
        <v>40</v>
      </c>
      <c r="H9" s="35"/>
      <c r="I9" s="35"/>
      <c r="J9" s="35"/>
      <c r="K9" s="35"/>
      <c r="L9" s="35"/>
      <c r="M9" s="35">
        <v>10</v>
      </c>
      <c r="N9" s="35"/>
      <c r="O9" s="35"/>
      <c r="P9" s="137"/>
      <c r="Q9" s="253">
        <f t="shared" si="0"/>
        <v>90</v>
      </c>
      <c r="R9" s="258" t="s">
        <v>1381</v>
      </c>
      <c r="S9" s="267">
        <v>211028588</v>
      </c>
      <c r="T9" s="267"/>
      <c r="U9" s="267"/>
      <c r="V9" s="280">
        <v>210075302</v>
      </c>
      <c r="W9" s="280" t="s">
        <v>1510</v>
      </c>
      <c r="X9" s="258" t="s">
        <v>1308</v>
      </c>
      <c r="Y9">
        <v>344766299</v>
      </c>
    </row>
    <row r="10" spans="1:25" x14ac:dyDescent="0.25">
      <c r="A10" s="44">
        <v>6</v>
      </c>
      <c r="B10" s="136" t="s">
        <v>51</v>
      </c>
      <c r="C10" s="136" t="s">
        <v>54</v>
      </c>
      <c r="D10" s="35">
        <v>40</v>
      </c>
      <c r="E10" s="35"/>
      <c r="F10" s="35"/>
      <c r="G10" s="35">
        <v>40</v>
      </c>
      <c r="H10" s="35"/>
      <c r="I10" s="35"/>
      <c r="J10" s="35"/>
      <c r="K10" s="35"/>
      <c r="L10" s="35"/>
      <c r="M10" s="35">
        <v>10</v>
      </c>
      <c r="N10" s="35"/>
      <c r="O10" s="35"/>
      <c r="P10" s="137"/>
      <c r="Q10" s="253">
        <f t="shared" si="0"/>
        <v>90</v>
      </c>
      <c r="R10" s="258" t="s">
        <v>1377</v>
      </c>
      <c r="S10" s="267">
        <v>210958936</v>
      </c>
      <c r="T10" s="267" t="s">
        <v>1378</v>
      </c>
      <c r="U10" s="267" t="s">
        <v>1308</v>
      </c>
      <c r="V10" s="280">
        <v>210004190</v>
      </c>
      <c r="W10" s="281">
        <v>42895</v>
      </c>
      <c r="X10" s="258" t="s">
        <v>1308</v>
      </c>
      <c r="Y10">
        <v>336163982</v>
      </c>
    </row>
    <row r="11" spans="1:25" x14ac:dyDescent="0.25">
      <c r="A11" s="44">
        <v>7</v>
      </c>
      <c r="B11" s="137" t="s">
        <v>59</v>
      </c>
      <c r="C11" s="136" t="s">
        <v>60</v>
      </c>
      <c r="D11" s="35">
        <v>40</v>
      </c>
      <c r="E11" s="35"/>
      <c r="F11" s="35"/>
      <c r="G11" s="35">
        <v>40</v>
      </c>
      <c r="H11" s="35"/>
      <c r="I11" s="35"/>
      <c r="J11" s="35"/>
      <c r="K11" s="35"/>
      <c r="L11" s="35"/>
      <c r="M11" s="35">
        <v>10</v>
      </c>
      <c r="N11" s="35"/>
      <c r="O11" s="35"/>
      <c r="P11" s="137"/>
      <c r="Q11" s="253">
        <f t="shared" si="0"/>
        <v>90</v>
      </c>
      <c r="R11" s="258" t="s">
        <v>1382</v>
      </c>
      <c r="S11" s="267">
        <v>211073015</v>
      </c>
      <c r="T11" s="267"/>
      <c r="U11" s="267"/>
      <c r="V11" s="280">
        <v>211871808</v>
      </c>
      <c r="W11" s="280" t="s">
        <v>1511</v>
      </c>
      <c r="X11" s="258" t="s">
        <v>1308</v>
      </c>
      <c r="Y11">
        <v>983502269</v>
      </c>
    </row>
    <row r="12" spans="1:25" x14ac:dyDescent="0.25">
      <c r="A12" s="44">
        <v>8</v>
      </c>
      <c r="B12" s="136" t="s">
        <v>55</v>
      </c>
      <c r="C12" s="136" t="s">
        <v>56</v>
      </c>
      <c r="D12" s="35">
        <v>40</v>
      </c>
      <c r="E12" s="35"/>
      <c r="F12" s="35"/>
      <c r="G12" s="35">
        <v>40</v>
      </c>
      <c r="H12" s="35"/>
      <c r="I12" s="35"/>
      <c r="J12" s="35"/>
      <c r="K12" s="35"/>
      <c r="L12" s="35"/>
      <c r="M12" s="35">
        <v>10</v>
      </c>
      <c r="N12" s="35"/>
      <c r="O12" s="35"/>
      <c r="P12" s="137"/>
      <c r="Q12" s="253">
        <f t="shared" si="0"/>
        <v>90</v>
      </c>
      <c r="R12" s="258" t="s">
        <v>1383</v>
      </c>
      <c r="S12" s="267">
        <v>215121687</v>
      </c>
      <c r="T12" s="267"/>
      <c r="U12" s="267"/>
      <c r="V12" s="280">
        <v>210088662</v>
      </c>
      <c r="W12" s="281">
        <v>41317</v>
      </c>
      <c r="X12" s="258" t="s">
        <v>1308</v>
      </c>
      <c r="Y12">
        <v>977331588</v>
      </c>
    </row>
    <row r="13" spans="1:25" x14ac:dyDescent="0.25">
      <c r="A13" s="45">
        <v>9</v>
      </c>
      <c r="B13" s="138" t="s">
        <v>97</v>
      </c>
      <c r="C13" s="138" t="s">
        <v>98</v>
      </c>
      <c r="D13" s="36">
        <v>40</v>
      </c>
      <c r="E13" s="36"/>
      <c r="F13" s="36"/>
      <c r="G13" s="36"/>
      <c r="H13" s="36">
        <v>30</v>
      </c>
      <c r="I13" s="36"/>
      <c r="J13" s="36">
        <v>10</v>
      </c>
      <c r="K13" s="36"/>
      <c r="L13" s="36"/>
      <c r="M13" s="36"/>
      <c r="N13" s="36">
        <v>7</v>
      </c>
      <c r="O13" s="36"/>
      <c r="P13" s="139"/>
      <c r="Q13" s="254">
        <f t="shared" si="0"/>
        <v>87</v>
      </c>
      <c r="R13" s="258" t="s">
        <v>1384</v>
      </c>
      <c r="S13" s="267">
        <v>211707222</v>
      </c>
      <c r="T13" s="267" t="s">
        <v>1385</v>
      </c>
      <c r="U13" s="267" t="s">
        <v>1308</v>
      </c>
      <c r="V13" s="280">
        <v>211666697</v>
      </c>
      <c r="W13" s="282" t="s">
        <v>1512</v>
      </c>
      <c r="X13" s="258" t="s">
        <v>1308</v>
      </c>
      <c r="Y13">
        <v>935133345</v>
      </c>
    </row>
    <row r="14" spans="1:25" x14ac:dyDescent="0.25">
      <c r="A14" s="45">
        <v>10</v>
      </c>
      <c r="B14" s="138" t="s">
        <v>63</v>
      </c>
      <c r="C14" s="138" t="s">
        <v>64</v>
      </c>
      <c r="D14" s="36">
        <v>40</v>
      </c>
      <c r="E14" s="36"/>
      <c r="F14" s="36"/>
      <c r="G14" s="36"/>
      <c r="H14" s="36">
        <v>30</v>
      </c>
      <c r="I14" s="36"/>
      <c r="J14" s="36">
        <v>10</v>
      </c>
      <c r="K14" s="36"/>
      <c r="L14" s="36"/>
      <c r="M14" s="36"/>
      <c r="N14" s="36">
        <v>7</v>
      </c>
      <c r="O14" s="36"/>
      <c r="P14" s="139"/>
      <c r="Q14" s="254">
        <f t="shared" si="0"/>
        <v>87</v>
      </c>
      <c r="R14" s="258" t="s">
        <v>1386</v>
      </c>
      <c r="S14" s="267">
        <v>215021756</v>
      </c>
      <c r="T14" s="267" t="s">
        <v>1387</v>
      </c>
      <c r="U14" s="267" t="s">
        <v>1308</v>
      </c>
      <c r="V14" s="280">
        <v>211815858</v>
      </c>
      <c r="W14" s="282" t="s">
        <v>1513</v>
      </c>
      <c r="X14" s="258" t="s">
        <v>1308</v>
      </c>
      <c r="Y14">
        <v>984003661</v>
      </c>
    </row>
    <row r="15" spans="1:25" x14ac:dyDescent="0.25">
      <c r="A15" s="45">
        <v>11</v>
      </c>
      <c r="B15" s="139" t="s">
        <v>77</v>
      </c>
      <c r="C15" s="138" t="s">
        <v>64</v>
      </c>
      <c r="D15" s="36">
        <v>40</v>
      </c>
      <c r="E15" s="36"/>
      <c r="F15" s="36"/>
      <c r="G15" s="36"/>
      <c r="H15" s="36">
        <v>30</v>
      </c>
      <c r="I15" s="36"/>
      <c r="J15" s="36">
        <v>10</v>
      </c>
      <c r="K15" s="36"/>
      <c r="L15" s="36"/>
      <c r="M15" s="36"/>
      <c r="N15" s="36">
        <v>7</v>
      </c>
      <c r="O15" s="36"/>
      <c r="P15" s="139"/>
      <c r="Q15" s="254">
        <f t="shared" si="0"/>
        <v>87</v>
      </c>
      <c r="R15" s="258" t="s">
        <v>1388</v>
      </c>
      <c r="S15" s="267">
        <v>211843151</v>
      </c>
      <c r="T15" s="274">
        <v>42283</v>
      </c>
      <c r="U15" s="267" t="s">
        <v>1308</v>
      </c>
      <c r="V15" s="280">
        <v>211802850</v>
      </c>
      <c r="W15" s="281">
        <v>39695</v>
      </c>
      <c r="X15" s="258" t="s">
        <v>1308</v>
      </c>
      <c r="Y15">
        <v>983067477</v>
      </c>
    </row>
    <row r="16" spans="1:25" x14ac:dyDescent="0.25">
      <c r="A16" s="45">
        <v>12</v>
      </c>
      <c r="B16" s="138" t="s">
        <v>126</v>
      </c>
      <c r="C16" s="138" t="s">
        <v>127</v>
      </c>
      <c r="D16" s="36">
        <v>40</v>
      </c>
      <c r="E16" s="36"/>
      <c r="F16" s="36"/>
      <c r="G16" s="36"/>
      <c r="H16" s="36">
        <v>30</v>
      </c>
      <c r="I16" s="36"/>
      <c r="J16" s="36">
        <v>10</v>
      </c>
      <c r="K16" s="36"/>
      <c r="L16" s="36"/>
      <c r="M16" s="36"/>
      <c r="N16" s="36">
        <v>7</v>
      </c>
      <c r="O16" s="36"/>
      <c r="P16" s="139"/>
      <c r="Q16" s="254">
        <f t="shared" si="0"/>
        <v>87</v>
      </c>
      <c r="R16" s="258" t="s">
        <v>1389</v>
      </c>
      <c r="S16" s="267">
        <v>211804733</v>
      </c>
      <c r="T16" s="274">
        <v>42189</v>
      </c>
      <c r="U16" s="267" t="s">
        <v>1308</v>
      </c>
      <c r="V16" s="280">
        <v>211797733</v>
      </c>
      <c r="W16" s="280" t="s">
        <v>1514</v>
      </c>
      <c r="X16" s="258" t="s">
        <v>1308</v>
      </c>
      <c r="Y16">
        <v>905043224</v>
      </c>
    </row>
    <row r="17" spans="1:25" x14ac:dyDescent="0.25">
      <c r="A17" s="45">
        <v>13</v>
      </c>
      <c r="B17" s="139" t="s">
        <v>104</v>
      </c>
      <c r="C17" s="138" t="s">
        <v>105</v>
      </c>
      <c r="D17" s="36">
        <v>40</v>
      </c>
      <c r="E17" s="36"/>
      <c r="F17" s="36"/>
      <c r="G17" s="36"/>
      <c r="H17" s="36">
        <v>30</v>
      </c>
      <c r="I17" s="36"/>
      <c r="J17" s="36">
        <v>10</v>
      </c>
      <c r="K17" s="36"/>
      <c r="L17" s="36"/>
      <c r="M17" s="36"/>
      <c r="N17" s="36">
        <v>7</v>
      </c>
      <c r="O17" s="36"/>
      <c r="P17" s="139"/>
      <c r="Q17" s="254">
        <f t="shared" si="0"/>
        <v>87</v>
      </c>
      <c r="R17" s="258" t="s">
        <v>1349</v>
      </c>
      <c r="S17" s="267">
        <v>211540122</v>
      </c>
      <c r="T17" s="274">
        <v>39395</v>
      </c>
      <c r="U17" s="267" t="s">
        <v>1308</v>
      </c>
      <c r="V17" s="280">
        <v>211845747</v>
      </c>
      <c r="W17" s="280" t="s">
        <v>1515</v>
      </c>
      <c r="X17" s="258" t="s">
        <v>1308</v>
      </c>
      <c r="Y17">
        <v>989395357</v>
      </c>
    </row>
    <row r="18" spans="1:25" x14ac:dyDescent="0.25">
      <c r="A18" s="45">
        <v>14</v>
      </c>
      <c r="B18" s="138" t="s">
        <v>99</v>
      </c>
      <c r="C18" s="138" t="s">
        <v>100</v>
      </c>
      <c r="D18" s="36">
        <v>40</v>
      </c>
      <c r="E18" s="36"/>
      <c r="F18" s="36"/>
      <c r="G18" s="36"/>
      <c r="H18" s="36">
        <v>30</v>
      </c>
      <c r="I18" s="36"/>
      <c r="J18" s="36">
        <v>10</v>
      </c>
      <c r="K18" s="36"/>
      <c r="L18" s="36"/>
      <c r="M18" s="36"/>
      <c r="N18" s="36">
        <v>7</v>
      </c>
      <c r="O18" s="36"/>
      <c r="P18" s="139"/>
      <c r="Q18" s="254">
        <f t="shared" si="0"/>
        <v>87</v>
      </c>
      <c r="R18" s="258" t="s">
        <v>1390</v>
      </c>
      <c r="S18" s="267">
        <v>211878764</v>
      </c>
      <c r="T18" s="267" t="s">
        <v>1391</v>
      </c>
      <c r="U18" s="267" t="s">
        <v>1308</v>
      </c>
      <c r="V18" s="280">
        <v>211784167</v>
      </c>
      <c r="W18" s="282" t="s">
        <v>1516</v>
      </c>
      <c r="X18" s="258" t="s">
        <v>1308</v>
      </c>
      <c r="Y18">
        <v>905098132</v>
      </c>
    </row>
    <row r="19" spans="1:25" x14ac:dyDescent="0.25">
      <c r="A19" s="45">
        <v>15</v>
      </c>
      <c r="B19" s="138" t="s">
        <v>114</v>
      </c>
      <c r="C19" s="138" t="s">
        <v>115</v>
      </c>
      <c r="D19" s="36">
        <v>40</v>
      </c>
      <c r="E19" s="36"/>
      <c r="F19" s="36"/>
      <c r="G19" s="36"/>
      <c r="H19" s="36">
        <v>30</v>
      </c>
      <c r="I19" s="36"/>
      <c r="J19" s="36">
        <v>10</v>
      </c>
      <c r="K19" s="36"/>
      <c r="L19" s="36"/>
      <c r="M19" s="36"/>
      <c r="N19" s="36">
        <v>7</v>
      </c>
      <c r="O19" s="36"/>
      <c r="P19" s="139"/>
      <c r="Q19" s="254">
        <f t="shared" si="0"/>
        <v>87</v>
      </c>
      <c r="R19" s="258" t="s">
        <v>1392</v>
      </c>
      <c r="S19" s="267">
        <v>211610588</v>
      </c>
      <c r="T19" s="267" t="s">
        <v>1393</v>
      </c>
      <c r="U19" s="267" t="s">
        <v>1308</v>
      </c>
      <c r="V19" s="280">
        <v>211630124</v>
      </c>
      <c r="W19" s="282" t="s">
        <v>1517</v>
      </c>
      <c r="X19" s="258" t="s">
        <v>1308</v>
      </c>
      <c r="Y19">
        <v>905609606</v>
      </c>
    </row>
    <row r="20" spans="1:25" x14ac:dyDescent="0.25">
      <c r="A20" s="45">
        <v>16</v>
      </c>
      <c r="B20" s="138" t="s">
        <v>69</v>
      </c>
      <c r="C20" s="138" t="s">
        <v>70</v>
      </c>
      <c r="D20" s="36">
        <v>40</v>
      </c>
      <c r="E20" s="36"/>
      <c r="F20" s="36"/>
      <c r="G20" s="36"/>
      <c r="H20" s="36">
        <v>30</v>
      </c>
      <c r="I20" s="36"/>
      <c r="J20" s="36">
        <v>10</v>
      </c>
      <c r="K20" s="36"/>
      <c r="L20" s="36"/>
      <c r="M20" s="36"/>
      <c r="N20" s="36">
        <v>7</v>
      </c>
      <c r="O20" s="36"/>
      <c r="P20" s="139"/>
      <c r="Q20" s="254">
        <f t="shared" si="0"/>
        <v>87</v>
      </c>
      <c r="R20" s="258" t="s">
        <v>1394</v>
      </c>
      <c r="S20" s="267">
        <v>186044234</v>
      </c>
      <c r="T20" s="267"/>
      <c r="U20" s="267"/>
      <c r="V20" s="280">
        <v>215555341</v>
      </c>
      <c r="W20" s="280" t="s">
        <v>1518</v>
      </c>
      <c r="X20" s="258" t="s">
        <v>1308</v>
      </c>
      <c r="Y20">
        <v>916220861</v>
      </c>
    </row>
    <row r="21" spans="1:25" x14ac:dyDescent="0.25">
      <c r="A21" s="45">
        <v>17</v>
      </c>
      <c r="B21" s="138" t="s">
        <v>143</v>
      </c>
      <c r="C21" s="138" t="s">
        <v>144</v>
      </c>
      <c r="D21" s="36">
        <v>40</v>
      </c>
      <c r="E21" s="36"/>
      <c r="F21" s="36"/>
      <c r="G21" s="36"/>
      <c r="H21" s="36">
        <v>30</v>
      </c>
      <c r="I21" s="36"/>
      <c r="J21" s="36">
        <v>10</v>
      </c>
      <c r="K21" s="36"/>
      <c r="L21" s="36"/>
      <c r="M21" s="36"/>
      <c r="N21" s="36">
        <v>7</v>
      </c>
      <c r="O21" s="36"/>
      <c r="P21" s="139"/>
      <c r="Q21" s="254">
        <f t="shared" si="0"/>
        <v>87</v>
      </c>
      <c r="R21" s="258" t="s">
        <v>1395</v>
      </c>
      <c r="S21" s="267">
        <v>215271577</v>
      </c>
      <c r="T21" s="274">
        <v>39699</v>
      </c>
      <c r="U21" s="267" t="s">
        <v>1308</v>
      </c>
      <c r="V21" s="280">
        <v>211886832</v>
      </c>
      <c r="W21" s="280" t="s">
        <v>1519</v>
      </c>
      <c r="X21" s="258" t="s">
        <v>1308</v>
      </c>
      <c r="Y21">
        <v>975894689</v>
      </c>
    </row>
    <row r="22" spans="1:25" x14ac:dyDescent="0.25">
      <c r="A22" s="45">
        <v>18</v>
      </c>
      <c r="B22" s="138" t="s">
        <v>387</v>
      </c>
      <c r="C22" s="138" t="s">
        <v>388</v>
      </c>
      <c r="D22" s="36">
        <v>40</v>
      </c>
      <c r="E22" s="36"/>
      <c r="F22" s="36"/>
      <c r="G22" s="36"/>
      <c r="H22" s="36">
        <v>30</v>
      </c>
      <c r="I22" s="36"/>
      <c r="J22" s="36">
        <v>10</v>
      </c>
      <c r="K22" s="36"/>
      <c r="L22" s="36"/>
      <c r="M22" s="36"/>
      <c r="N22" s="36">
        <v>7</v>
      </c>
      <c r="O22" s="36"/>
      <c r="P22" s="139"/>
      <c r="Q22" s="254">
        <f t="shared" si="0"/>
        <v>87</v>
      </c>
      <c r="R22" s="258" t="s">
        <v>1396</v>
      </c>
      <c r="S22" s="267">
        <v>211761226</v>
      </c>
      <c r="T22" s="267" t="s">
        <v>1397</v>
      </c>
      <c r="U22" s="267" t="s">
        <v>1308</v>
      </c>
      <c r="V22" s="278">
        <v>211850286</v>
      </c>
      <c r="W22" s="279">
        <v>42650</v>
      </c>
      <c r="X22" s="258" t="s">
        <v>1308</v>
      </c>
      <c r="Y22">
        <v>905509385</v>
      </c>
    </row>
    <row r="23" spans="1:25" x14ac:dyDescent="0.25">
      <c r="A23" s="45">
        <v>19</v>
      </c>
      <c r="B23" s="139" t="s">
        <v>116</v>
      </c>
      <c r="C23" s="138" t="s">
        <v>117</v>
      </c>
      <c r="D23" s="36">
        <v>40</v>
      </c>
      <c r="E23" s="36"/>
      <c r="F23" s="36"/>
      <c r="G23" s="36"/>
      <c r="H23" s="36">
        <v>30</v>
      </c>
      <c r="I23" s="36"/>
      <c r="J23" s="36">
        <v>10</v>
      </c>
      <c r="K23" s="36"/>
      <c r="L23" s="36"/>
      <c r="M23" s="36"/>
      <c r="N23" s="36">
        <v>7</v>
      </c>
      <c r="O23" s="36"/>
      <c r="P23" s="139"/>
      <c r="Q23" s="254">
        <f t="shared" si="0"/>
        <v>87</v>
      </c>
      <c r="R23" s="258" t="s">
        <v>1398</v>
      </c>
      <c r="S23" s="267">
        <v>211853172</v>
      </c>
      <c r="T23" s="267" t="s">
        <v>1399</v>
      </c>
      <c r="U23" s="267" t="s">
        <v>1308</v>
      </c>
      <c r="V23" s="280">
        <v>215031882</v>
      </c>
      <c r="W23" s="281">
        <v>42437</v>
      </c>
      <c r="X23" s="258" t="s">
        <v>1308</v>
      </c>
      <c r="Y23">
        <v>766658339</v>
      </c>
    </row>
    <row r="24" spans="1:25" x14ac:dyDescent="0.25">
      <c r="A24" s="45">
        <v>20</v>
      </c>
      <c r="B24" s="138" t="s">
        <v>128</v>
      </c>
      <c r="C24" s="138" t="s">
        <v>129</v>
      </c>
      <c r="D24" s="36">
        <v>40</v>
      </c>
      <c r="E24" s="36"/>
      <c r="F24" s="36"/>
      <c r="G24" s="36"/>
      <c r="H24" s="36">
        <v>30</v>
      </c>
      <c r="I24" s="36"/>
      <c r="J24" s="36">
        <v>10</v>
      </c>
      <c r="K24" s="36"/>
      <c r="L24" s="36"/>
      <c r="M24" s="36"/>
      <c r="N24" s="36">
        <v>7</v>
      </c>
      <c r="O24" s="36"/>
      <c r="P24" s="139"/>
      <c r="Q24" s="254">
        <f t="shared" si="0"/>
        <v>87</v>
      </c>
      <c r="R24" s="258" t="s">
        <v>1400</v>
      </c>
      <c r="S24" s="267">
        <v>211761149</v>
      </c>
      <c r="T24" s="274">
        <v>40706</v>
      </c>
      <c r="U24" s="267" t="s">
        <v>1308</v>
      </c>
      <c r="V24" s="280">
        <v>211894056</v>
      </c>
      <c r="W24" s="282" t="s">
        <v>1520</v>
      </c>
      <c r="X24" s="258" t="s">
        <v>1308</v>
      </c>
      <c r="Y24">
        <v>935419988</v>
      </c>
    </row>
    <row r="25" spans="1:25" x14ac:dyDescent="0.25">
      <c r="A25" s="45">
        <v>21</v>
      </c>
      <c r="B25" s="139" t="s">
        <v>106</v>
      </c>
      <c r="C25" s="138" t="s">
        <v>107</v>
      </c>
      <c r="D25" s="36">
        <v>40</v>
      </c>
      <c r="E25" s="36"/>
      <c r="F25" s="36"/>
      <c r="G25" s="36"/>
      <c r="H25" s="36">
        <v>30</v>
      </c>
      <c r="I25" s="36"/>
      <c r="J25" s="36">
        <v>10</v>
      </c>
      <c r="K25" s="36"/>
      <c r="L25" s="36"/>
      <c r="M25" s="36"/>
      <c r="N25" s="36">
        <v>7</v>
      </c>
      <c r="O25" s="36"/>
      <c r="P25" s="139"/>
      <c r="Q25" s="254">
        <f t="shared" si="0"/>
        <v>87</v>
      </c>
      <c r="R25" s="258" t="s">
        <v>1401</v>
      </c>
      <c r="S25" s="267">
        <v>210728981</v>
      </c>
      <c r="T25" s="267"/>
      <c r="U25" s="267"/>
      <c r="V25" s="280">
        <v>211017336</v>
      </c>
      <c r="W25" s="281">
        <v>37963</v>
      </c>
      <c r="X25" s="258" t="s">
        <v>1308</v>
      </c>
      <c r="Y25">
        <v>369626844</v>
      </c>
    </row>
    <row r="26" spans="1:25" x14ac:dyDescent="0.25">
      <c r="A26" s="45">
        <v>22</v>
      </c>
      <c r="B26" s="140" t="s">
        <v>67</v>
      </c>
      <c r="C26" s="138" t="s">
        <v>68</v>
      </c>
      <c r="D26" s="36">
        <v>40</v>
      </c>
      <c r="E26" s="36"/>
      <c r="F26" s="36"/>
      <c r="G26" s="36"/>
      <c r="H26" s="36">
        <v>30</v>
      </c>
      <c r="I26" s="36"/>
      <c r="J26" s="36">
        <v>10</v>
      </c>
      <c r="K26" s="36"/>
      <c r="L26" s="36"/>
      <c r="M26" s="36"/>
      <c r="N26" s="36">
        <v>7</v>
      </c>
      <c r="O26" s="36"/>
      <c r="P26" s="139"/>
      <c r="Q26" s="254">
        <f t="shared" si="0"/>
        <v>87</v>
      </c>
      <c r="R26" s="258" t="s">
        <v>1402</v>
      </c>
      <c r="S26" s="267">
        <v>211033807</v>
      </c>
      <c r="T26" s="267" t="s">
        <v>1403</v>
      </c>
      <c r="U26" s="267" t="s">
        <v>1308</v>
      </c>
      <c r="V26" s="280">
        <v>211492039</v>
      </c>
      <c r="W26" s="281">
        <v>41433</v>
      </c>
      <c r="X26" s="258" t="s">
        <v>1308</v>
      </c>
      <c r="Y26">
        <v>903549068</v>
      </c>
    </row>
    <row r="27" spans="1:25" x14ac:dyDescent="0.25">
      <c r="A27" s="45">
        <v>23</v>
      </c>
      <c r="B27" s="140" t="s">
        <v>124</v>
      </c>
      <c r="C27" s="138" t="s">
        <v>125</v>
      </c>
      <c r="D27" s="36">
        <v>40</v>
      </c>
      <c r="E27" s="36"/>
      <c r="F27" s="36"/>
      <c r="G27" s="36"/>
      <c r="H27" s="36">
        <v>30</v>
      </c>
      <c r="I27" s="36"/>
      <c r="J27" s="36">
        <v>10</v>
      </c>
      <c r="K27" s="36"/>
      <c r="L27" s="36"/>
      <c r="M27" s="36"/>
      <c r="N27" s="36">
        <v>7</v>
      </c>
      <c r="O27" s="36"/>
      <c r="P27" s="139"/>
      <c r="Q27" s="254">
        <f t="shared" si="0"/>
        <v>87</v>
      </c>
      <c r="R27" s="258" t="s">
        <v>1404</v>
      </c>
      <c r="S27" s="267">
        <v>211746687</v>
      </c>
      <c r="T27" s="274">
        <v>42186</v>
      </c>
      <c r="U27" s="267" t="s">
        <v>1308</v>
      </c>
      <c r="V27" s="280">
        <v>211748718</v>
      </c>
      <c r="W27" s="281">
        <v>42186</v>
      </c>
      <c r="X27" s="258" t="s">
        <v>1308</v>
      </c>
      <c r="Y27">
        <v>832168273</v>
      </c>
    </row>
    <row r="28" spans="1:25" x14ac:dyDescent="0.25">
      <c r="A28" s="45">
        <v>24</v>
      </c>
      <c r="B28" s="140" t="s">
        <v>184</v>
      </c>
      <c r="C28" s="138" t="s">
        <v>185</v>
      </c>
      <c r="D28" s="36">
        <v>40</v>
      </c>
      <c r="E28" s="36"/>
      <c r="F28" s="36"/>
      <c r="G28" s="36"/>
      <c r="H28" s="36">
        <v>30</v>
      </c>
      <c r="I28" s="36"/>
      <c r="J28" s="36">
        <v>10</v>
      </c>
      <c r="K28" s="36"/>
      <c r="L28" s="36"/>
      <c r="M28" s="36"/>
      <c r="N28" s="36">
        <v>7</v>
      </c>
      <c r="O28" s="36"/>
      <c r="P28" s="139"/>
      <c r="Q28" s="254">
        <f t="shared" si="0"/>
        <v>87</v>
      </c>
      <c r="R28" s="258" t="s">
        <v>1405</v>
      </c>
      <c r="S28" s="267">
        <v>215053469</v>
      </c>
      <c r="T28" s="267" t="s">
        <v>1406</v>
      </c>
      <c r="U28" s="267" t="s">
        <v>1308</v>
      </c>
      <c r="V28" s="278">
        <v>211832855</v>
      </c>
      <c r="W28" s="279">
        <v>43075</v>
      </c>
      <c r="X28" s="258" t="s">
        <v>1308</v>
      </c>
      <c r="Y28">
        <v>816627790</v>
      </c>
    </row>
    <row r="29" spans="1:25" x14ac:dyDescent="0.25">
      <c r="A29" s="45">
        <v>25</v>
      </c>
      <c r="B29" s="140" t="s">
        <v>135</v>
      </c>
      <c r="C29" s="138" t="s">
        <v>136</v>
      </c>
      <c r="D29" s="36">
        <v>40</v>
      </c>
      <c r="E29" s="36"/>
      <c r="F29" s="36"/>
      <c r="G29" s="36"/>
      <c r="H29" s="36">
        <v>30</v>
      </c>
      <c r="I29" s="36"/>
      <c r="J29" s="36">
        <v>10</v>
      </c>
      <c r="K29" s="36"/>
      <c r="L29" s="36"/>
      <c r="M29" s="36"/>
      <c r="N29" s="36">
        <v>7</v>
      </c>
      <c r="O29" s="36"/>
      <c r="P29" s="139"/>
      <c r="Q29" s="254">
        <f t="shared" si="0"/>
        <v>87</v>
      </c>
      <c r="R29" s="258" t="s">
        <v>1407</v>
      </c>
      <c r="S29" s="267">
        <v>211473282</v>
      </c>
      <c r="T29" s="274">
        <v>40121</v>
      </c>
      <c r="U29" s="267" t="s">
        <v>1308</v>
      </c>
      <c r="V29" s="280">
        <v>211687040</v>
      </c>
      <c r="W29" s="280" t="s">
        <v>1521</v>
      </c>
      <c r="X29" s="258" t="s">
        <v>1308</v>
      </c>
      <c r="Y29">
        <v>989229012</v>
      </c>
    </row>
    <row r="30" spans="1:25" x14ac:dyDescent="0.25">
      <c r="A30" s="45">
        <v>26</v>
      </c>
      <c r="B30" s="138" t="s">
        <v>95</v>
      </c>
      <c r="C30" s="138" t="s">
        <v>96</v>
      </c>
      <c r="D30" s="36">
        <v>40</v>
      </c>
      <c r="E30" s="36"/>
      <c r="F30" s="36"/>
      <c r="G30" s="36"/>
      <c r="H30" s="36">
        <v>30</v>
      </c>
      <c r="I30" s="36"/>
      <c r="J30" s="36">
        <v>10</v>
      </c>
      <c r="K30" s="36"/>
      <c r="L30" s="36"/>
      <c r="M30" s="36"/>
      <c r="N30" s="36">
        <v>7</v>
      </c>
      <c r="O30" s="36"/>
      <c r="P30" s="139"/>
      <c r="Q30" s="254">
        <f t="shared" si="0"/>
        <v>87</v>
      </c>
      <c r="R30" s="258" t="s">
        <v>1408</v>
      </c>
      <c r="S30" s="267">
        <v>211889967</v>
      </c>
      <c r="T30" s="267" t="s">
        <v>1409</v>
      </c>
      <c r="U30" s="267" t="s">
        <v>1308</v>
      </c>
      <c r="V30" s="280">
        <v>211828511</v>
      </c>
      <c r="W30" s="282" t="s">
        <v>1522</v>
      </c>
      <c r="X30" s="258" t="s">
        <v>1308</v>
      </c>
      <c r="Y30">
        <v>984810292</v>
      </c>
    </row>
    <row r="31" spans="1:25" x14ac:dyDescent="0.25">
      <c r="A31" s="45">
        <v>27</v>
      </c>
      <c r="B31" s="141" t="s">
        <v>118</v>
      </c>
      <c r="C31" s="138" t="s">
        <v>119</v>
      </c>
      <c r="D31" s="36">
        <v>40</v>
      </c>
      <c r="E31" s="36"/>
      <c r="F31" s="36"/>
      <c r="G31" s="36"/>
      <c r="H31" s="36">
        <v>30</v>
      </c>
      <c r="I31" s="36"/>
      <c r="J31" s="36">
        <v>10</v>
      </c>
      <c r="K31" s="36"/>
      <c r="L31" s="36"/>
      <c r="M31" s="36"/>
      <c r="N31" s="36">
        <v>7</v>
      </c>
      <c r="O31" s="36"/>
      <c r="P31" s="139"/>
      <c r="Q31" s="254">
        <f t="shared" si="0"/>
        <v>87</v>
      </c>
      <c r="R31" s="258" t="s">
        <v>1410</v>
      </c>
      <c r="S31" s="267">
        <v>211787600</v>
      </c>
      <c r="T31" s="274">
        <v>42193</v>
      </c>
      <c r="U31" s="267" t="s">
        <v>1308</v>
      </c>
      <c r="V31" s="280">
        <v>211844790</v>
      </c>
      <c r="W31" s="280" t="s">
        <v>1523</v>
      </c>
      <c r="X31" s="258" t="s">
        <v>1308</v>
      </c>
      <c r="Y31">
        <v>979736847</v>
      </c>
    </row>
    <row r="32" spans="1:25" x14ac:dyDescent="0.25">
      <c r="A32" s="45">
        <v>28</v>
      </c>
      <c r="B32" s="140" t="s">
        <v>137</v>
      </c>
      <c r="C32" s="138" t="s">
        <v>138</v>
      </c>
      <c r="D32" s="36">
        <v>40</v>
      </c>
      <c r="E32" s="36"/>
      <c r="F32" s="36"/>
      <c r="G32" s="36"/>
      <c r="H32" s="36">
        <v>30</v>
      </c>
      <c r="I32" s="36"/>
      <c r="J32" s="36">
        <v>10</v>
      </c>
      <c r="K32" s="36"/>
      <c r="L32" s="36"/>
      <c r="M32" s="36"/>
      <c r="N32" s="36">
        <v>7</v>
      </c>
      <c r="O32" s="36"/>
      <c r="P32" s="139"/>
      <c r="Q32" s="254">
        <f t="shared" si="0"/>
        <v>87</v>
      </c>
      <c r="R32" s="258" t="s">
        <v>1411</v>
      </c>
      <c r="S32" s="267">
        <v>211821090</v>
      </c>
      <c r="T32" s="274">
        <v>42375</v>
      </c>
      <c r="U32" s="267" t="s">
        <v>1308</v>
      </c>
      <c r="V32" s="280">
        <v>211787218</v>
      </c>
      <c r="W32" s="281">
        <v>43773</v>
      </c>
      <c r="X32" s="258" t="s">
        <v>1308</v>
      </c>
      <c r="Y32">
        <v>905046199</v>
      </c>
    </row>
    <row r="33" spans="1:25" x14ac:dyDescent="0.25">
      <c r="A33" s="45">
        <v>29</v>
      </c>
      <c r="B33" s="138" t="s">
        <v>131</v>
      </c>
      <c r="C33" s="138" t="s">
        <v>132</v>
      </c>
      <c r="D33" s="36">
        <v>40</v>
      </c>
      <c r="E33" s="36"/>
      <c r="F33" s="36"/>
      <c r="G33" s="36"/>
      <c r="H33" s="36">
        <v>30</v>
      </c>
      <c r="I33" s="36"/>
      <c r="J33" s="36">
        <v>10</v>
      </c>
      <c r="K33" s="36"/>
      <c r="L33" s="36"/>
      <c r="M33" s="36"/>
      <c r="N33" s="36">
        <v>7</v>
      </c>
      <c r="O33" s="36"/>
      <c r="P33" s="139"/>
      <c r="Q33" s="254">
        <f t="shared" si="0"/>
        <v>87</v>
      </c>
      <c r="R33" s="258" t="s">
        <v>1412</v>
      </c>
      <c r="S33" s="267">
        <v>211622108</v>
      </c>
      <c r="T33" s="267" t="s">
        <v>1413</v>
      </c>
      <c r="U33" s="267" t="s">
        <v>1308</v>
      </c>
      <c r="V33" s="280">
        <v>211586299</v>
      </c>
      <c r="W33" s="281">
        <v>41221</v>
      </c>
      <c r="X33" s="258" t="s">
        <v>1308</v>
      </c>
      <c r="Y33">
        <v>914068778</v>
      </c>
    </row>
    <row r="34" spans="1:25" x14ac:dyDescent="0.25">
      <c r="A34" s="45">
        <v>30</v>
      </c>
      <c r="B34" s="138" t="s">
        <v>80</v>
      </c>
      <c r="C34" s="138" t="s">
        <v>81</v>
      </c>
      <c r="D34" s="36">
        <v>40</v>
      </c>
      <c r="E34" s="36"/>
      <c r="F34" s="36"/>
      <c r="G34" s="36"/>
      <c r="H34" s="36">
        <v>30</v>
      </c>
      <c r="I34" s="36"/>
      <c r="J34" s="36">
        <v>10</v>
      </c>
      <c r="K34" s="36"/>
      <c r="L34" s="36"/>
      <c r="M34" s="36"/>
      <c r="N34" s="36">
        <v>7</v>
      </c>
      <c r="O34" s="36"/>
      <c r="P34" s="139"/>
      <c r="Q34" s="254">
        <f t="shared" si="0"/>
        <v>87</v>
      </c>
      <c r="R34" s="258" t="s">
        <v>1414</v>
      </c>
      <c r="S34" s="267">
        <v>211840813</v>
      </c>
      <c r="T34" s="274">
        <v>42527</v>
      </c>
      <c r="U34" s="267" t="s">
        <v>1308</v>
      </c>
      <c r="V34" s="280">
        <v>211754973</v>
      </c>
      <c r="W34" s="281">
        <v>39239</v>
      </c>
      <c r="X34" s="258" t="s">
        <v>1308</v>
      </c>
      <c r="Y34">
        <v>905600009</v>
      </c>
    </row>
    <row r="35" spans="1:25" x14ac:dyDescent="0.25">
      <c r="A35" s="45">
        <v>31</v>
      </c>
      <c r="B35" s="138" t="s">
        <v>1301</v>
      </c>
      <c r="C35" s="138" t="s">
        <v>81</v>
      </c>
      <c r="D35" s="36">
        <v>40</v>
      </c>
      <c r="E35" s="36"/>
      <c r="F35" s="36"/>
      <c r="G35" s="36"/>
      <c r="H35" s="36">
        <v>30</v>
      </c>
      <c r="I35" s="36"/>
      <c r="J35" s="36">
        <v>10</v>
      </c>
      <c r="K35" s="36"/>
      <c r="L35" s="36"/>
      <c r="M35" s="36"/>
      <c r="N35" s="36">
        <v>7</v>
      </c>
      <c r="O35" s="36"/>
      <c r="P35" s="139"/>
      <c r="Q35" s="254">
        <f t="shared" si="0"/>
        <v>87</v>
      </c>
      <c r="R35" s="258" t="s">
        <v>1415</v>
      </c>
      <c r="S35" s="267">
        <v>211745168</v>
      </c>
      <c r="T35" s="267" t="s">
        <v>1416</v>
      </c>
      <c r="U35" s="267" t="s">
        <v>1308</v>
      </c>
      <c r="V35" s="259">
        <v>211615923</v>
      </c>
      <c r="W35" s="260">
        <v>38083</v>
      </c>
      <c r="X35" s="258" t="s">
        <v>1308</v>
      </c>
      <c r="Y35">
        <v>932525866</v>
      </c>
    </row>
    <row r="36" spans="1:25" x14ac:dyDescent="0.25">
      <c r="A36" s="45">
        <v>32</v>
      </c>
      <c r="B36" s="138" t="s">
        <v>89</v>
      </c>
      <c r="C36" s="138" t="s">
        <v>90</v>
      </c>
      <c r="D36" s="36">
        <v>40</v>
      </c>
      <c r="E36" s="36"/>
      <c r="F36" s="36"/>
      <c r="G36" s="36"/>
      <c r="H36" s="36">
        <v>30</v>
      </c>
      <c r="I36" s="36"/>
      <c r="J36" s="36">
        <v>10</v>
      </c>
      <c r="K36" s="36"/>
      <c r="L36" s="36"/>
      <c r="M36" s="36"/>
      <c r="N36" s="36">
        <v>7</v>
      </c>
      <c r="O36" s="36"/>
      <c r="P36" s="139"/>
      <c r="Q36" s="254">
        <f t="shared" si="0"/>
        <v>87</v>
      </c>
      <c r="R36" s="258" t="s">
        <v>1417</v>
      </c>
      <c r="S36" s="267">
        <v>215002408</v>
      </c>
      <c r="T36" s="274">
        <v>41092</v>
      </c>
      <c r="U36" s="267" t="s">
        <v>1308</v>
      </c>
      <c r="V36" s="280">
        <v>211626393</v>
      </c>
      <c r="W36" s="281">
        <v>40664</v>
      </c>
      <c r="X36" s="258" t="s">
        <v>1308</v>
      </c>
      <c r="Y36">
        <v>983948199</v>
      </c>
    </row>
    <row r="37" spans="1:25" x14ac:dyDescent="0.25">
      <c r="A37" s="45">
        <v>33</v>
      </c>
      <c r="B37" s="138" t="s">
        <v>55</v>
      </c>
      <c r="C37" s="138" t="s">
        <v>154</v>
      </c>
      <c r="D37" s="36">
        <v>40</v>
      </c>
      <c r="E37" s="36"/>
      <c r="F37" s="36"/>
      <c r="G37" s="36"/>
      <c r="H37" s="36">
        <v>30</v>
      </c>
      <c r="I37" s="36"/>
      <c r="J37" s="36">
        <v>10</v>
      </c>
      <c r="K37" s="36"/>
      <c r="L37" s="36"/>
      <c r="M37" s="36"/>
      <c r="N37" s="36">
        <v>7</v>
      </c>
      <c r="O37" s="36"/>
      <c r="P37" s="139"/>
      <c r="Q37" s="254">
        <f t="shared" si="0"/>
        <v>87</v>
      </c>
      <c r="R37" s="258" t="s">
        <v>1418</v>
      </c>
      <c r="S37" s="267">
        <v>211788848</v>
      </c>
      <c r="T37" s="274">
        <v>42923</v>
      </c>
      <c r="U37" s="267" t="s">
        <v>1308</v>
      </c>
      <c r="V37" s="259">
        <v>211895848</v>
      </c>
      <c r="W37" s="260">
        <v>43081</v>
      </c>
      <c r="X37" s="258" t="s">
        <v>1308</v>
      </c>
      <c r="Y37">
        <v>984428595</v>
      </c>
    </row>
    <row r="38" spans="1:25" x14ac:dyDescent="0.25">
      <c r="A38" s="45">
        <v>34</v>
      </c>
      <c r="B38" s="139" t="s">
        <v>108</v>
      </c>
      <c r="C38" s="138" t="s">
        <v>109</v>
      </c>
      <c r="D38" s="36">
        <v>40</v>
      </c>
      <c r="E38" s="36"/>
      <c r="F38" s="36"/>
      <c r="G38" s="36"/>
      <c r="H38" s="36">
        <v>30</v>
      </c>
      <c r="I38" s="36"/>
      <c r="J38" s="36">
        <v>10</v>
      </c>
      <c r="K38" s="36"/>
      <c r="L38" s="36"/>
      <c r="M38" s="36"/>
      <c r="N38" s="36">
        <v>7</v>
      </c>
      <c r="O38" s="36"/>
      <c r="P38" s="139"/>
      <c r="Q38" s="254">
        <f t="shared" si="0"/>
        <v>87</v>
      </c>
      <c r="R38" s="258" t="s">
        <v>1419</v>
      </c>
      <c r="S38" s="267">
        <v>211189034</v>
      </c>
      <c r="T38" s="267" t="s">
        <v>1420</v>
      </c>
      <c r="U38" s="267" t="s">
        <v>1308</v>
      </c>
      <c r="V38" s="280">
        <v>210110216</v>
      </c>
      <c r="W38" s="281">
        <v>42562</v>
      </c>
      <c r="X38" s="258" t="s">
        <v>1308</v>
      </c>
      <c r="Y38">
        <v>905532285</v>
      </c>
    </row>
    <row r="39" spans="1:25" x14ac:dyDescent="0.25">
      <c r="A39" s="45">
        <v>35</v>
      </c>
      <c r="B39" s="140" t="s">
        <v>73</v>
      </c>
      <c r="C39" s="138" t="s">
        <v>74</v>
      </c>
      <c r="D39" s="36">
        <v>40</v>
      </c>
      <c r="E39" s="36"/>
      <c r="F39" s="36"/>
      <c r="G39" s="36"/>
      <c r="H39" s="36">
        <v>30</v>
      </c>
      <c r="I39" s="36"/>
      <c r="J39" s="36">
        <v>10</v>
      </c>
      <c r="K39" s="36"/>
      <c r="L39" s="36"/>
      <c r="M39" s="36"/>
      <c r="N39" s="36">
        <v>7</v>
      </c>
      <c r="O39" s="36"/>
      <c r="P39" s="139"/>
      <c r="Q39" s="254">
        <f t="shared" si="0"/>
        <v>87</v>
      </c>
      <c r="R39" s="258" t="s">
        <v>1421</v>
      </c>
      <c r="S39" s="267">
        <v>211637370</v>
      </c>
      <c r="T39" s="267" t="s">
        <v>1422</v>
      </c>
      <c r="U39" s="267" t="s">
        <v>1308</v>
      </c>
      <c r="V39" s="280">
        <v>211413028</v>
      </c>
      <c r="W39" s="282" t="s">
        <v>1524</v>
      </c>
      <c r="X39" s="258" t="s">
        <v>1308</v>
      </c>
      <c r="Y39">
        <v>986988789</v>
      </c>
    </row>
    <row r="40" spans="1:25" x14ac:dyDescent="0.25">
      <c r="A40" s="45">
        <v>36</v>
      </c>
      <c r="B40" s="140" t="s">
        <v>73</v>
      </c>
      <c r="C40" s="138" t="s">
        <v>74</v>
      </c>
      <c r="D40" s="36">
        <v>40</v>
      </c>
      <c r="E40" s="36"/>
      <c r="F40" s="36"/>
      <c r="G40" s="36"/>
      <c r="H40" s="36">
        <v>30</v>
      </c>
      <c r="I40" s="36"/>
      <c r="J40" s="36">
        <v>10</v>
      </c>
      <c r="K40" s="36"/>
      <c r="L40" s="36"/>
      <c r="M40" s="36"/>
      <c r="N40" s="36">
        <v>7</v>
      </c>
      <c r="O40" s="36"/>
      <c r="P40" s="139"/>
      <c r="Q40" s="254">
        <f t="shared" si="0"/>
        <v>87</v>
      </c>
      <c r="R40" s="258" t="s">
        <v>1423</v>
      </c>
      <c r="S40" s="267">
        <v>211789480</v>
      </c>
      <c r="T40" s="267" t="s">
        <v>1424</v>
      </c>
      <c r="U40" s="267" t="s">
        <v>1308</v>
      </c>
      <c r="V40" s="280">
        <v>211317146</v>
      </c>
      <c r="W40" s="281">
        <v>40276</v>
      </c>
      <c r="X40" s="258" t="s">
        <v>1308</v>
      </c>
      <c r="Y40">
        <v>905991846</v>
      </c>
    </row>
    <row r="41" spans="1:25" x14ac:dyDescent="0.25">
      <c r="A41" s="45">
        <v>37</v>
      </c>
      <c r="B41" s="138" t="s">
        <v>89</v>
      </c>
      <c r="C41" s="138" t="s">
        <v>101</v>
      </c>
      <c r="D41" s="36">
        <v>40</v>
      </c>
      <c r="E41" s="36"/>
      <c r="F41" s="36"/>
      <c r="G41" s="36"/>
      <c r="H41" s="36">
        <v>30</v>
      </c>
      <c r="I41" s="36"/>
      <c r="J41" s="36">
        <v>10</v>
      </c>
      <c r="K41" s="36"/>
      <c r="L41" s="36"/>
      <c r="M41" s="36"/>
      <c r="N41" s="36">
        <v>7</v>
      </c>
      <c r="O41" s="36"/>
      <c r="P41" s="139"/>
      <c r="Q41" s="254">
        <f t="shared" si="0"/>
        <v>87</v>
      </c>
      <c r="R41" s="258" t="s">
        <v>1425</v>
      </c>
      <c r="S41" s="267">
        <v>211896736</v>
      </c>
      <c r="T41" s="267" t="s">
        <v>1426</v>
      </c>
      <c r="U41" s="267" t="s">
        <v>1308</v>
      </c>
      <c r="V41" s="280">
        <v>215409050</v>
      </c>
      <c r="W41" s="281">
        <v>41018</v>
      </c>
      <c r="X41" s="258" t="s">
        <v>1308</v>
      </c>
      <c r="Y41">
        <v>983288078</v>
      </c>
    </row>
    <row r="42" spans="1:25" x14ac:dyDescent="0.25">
      <c r="A42" s="45">
        <v>38</v>
      </c>
      <c r="B42" s="138" t="s">
        <v>122</v>
      </c>
      <c r="C42" s="138" t="s">
        <v>123</v>
      </c>
      <c r="D42" s="36">
        <v>40</v>
      </c>
      <c r="E42" s="36"/>
      <c r="F42" s="36"/>
      <c r="G42" s="36"/>
      <c r="H42" s="36">
        <v>30</v>
      </c>
      <c r="I42" s="36"/>
      <c r="J42" s="36">
        <v>10</v>
      </c>
      <c r="K42" s="36"/>
      <c r="L42" s="36"/>
      <c r="M42" s="36"/>
      <c r="N42" s="36">
        <v>7</v>
      </c>
      <c r="O42" s="36"/>
      <c r="P42" s="139"/>
      <c r="Q42" s="254">
        <f t="shared" si="0"/>
        <v>87</v>
      </c>
      <c r="R42" s="258" t="s">
        <v>1427</v>
      </c>
      <c r="S42" s="267">
        <v>215002517</v>
      </c>
      <c r="T42" s="267" t="s">
        <v>1428</v>
      </c>
      <c r="U42" s="267" t="s">
        <v>1308</v>
      </c>
      <c r="V42" s="280">
        <v>211758529</v>
      </c>
      <c r="W42" s="281">
        <v>40399</v>
      </c>
      <c r="X42" s="258" t="s">
        <v>1308</v>
      </c>
      <c r="Y42">
        <v>914209090</v>
      </c>
    </row>
    <row r="43" spans="1:25" x14ac:dyDescent="0.25">
      <c r="A43" s="45">
        <v>39</v>
      </c>
      <c r="B43" s="138" t="s">
        <v>180</v>
      </c>
      <c r="C43" s="138" t="s">
        <v>181</v>
      </c>
      <c r="D43" s="36">
        <v>40</v>
      </c>
      <c r="E43" s="36"/>
      <c r="F43" s="36"/>
      <c r="G43" s="36"/>
      <c r="H43" s="36">
        <v>30</v>
      </c>
      <c r="I43" s="36"/>
      <c r="J43" s="36">
        <v>10</v>
      </c>
      <c r="K43" s="36"/>
      <c r="L43" s="36"/>
      <c r="M43" s="36"/>
      <c r="N43" s="36">
        <v>7</v>
      </c>
      <c r="O43" s="36"/>
      <c r="P43" s="139"/>
      <c r="Q43" s="254">
        <f t="shared" si="0"/>
        <v>87</v>
      </c>
      <c r="R43" s="258" t="s">
        <v>1429</v>
      </c>
      <c r="S43" s="267">
        <v>215001712</v>
      </c>
      <c r="T43" s="267" t="s">
        <v>1430</v>
      </c>
      <c r="U43" s="267" t="s">
        <v>1308</v>
      </c>
      <c r="V43" s="259">
        <v>215012677</v>
      </c>
      <c r="W43" s="260">
        <v>41288</v>
      </c>
      <c r="X43" s="258" t="s">
        <v>1308</v>
      </c>
      <c r="Y43">
        <v>935113652</v>
      </c>
    </row>
    <row r="44" spans="1:25" x14ac:dyDescent="0.25">
      <c r="A44" s="45">
        <v>40</v>
      </c>
      <c r="B44" s="138" t="s">
        <v>83</v>
      </c>
      <c r="C44" s="138" t="s">
        <v>84</v>
      </c>
      <c r="D44" s="36">
        <v>40</v>
      </c>
      <c r="E44" s="36"/>
      <c r="F44" s="36"/>
      <c r="G44" s="36"/>
      <c r="H44" s="36">
        <v>30</v>
      </c>
      <c r="I44" s="36"/>
      <c r="J44" s="36">
        <v>10</v>
      </c>
      <c r="K44" s="36"/>
      <c r="L44" s="36"/>
      <c r="M44" s="36"/>
      <c r="N44" s="36">
        <v>7</v>
      </c>
      <c r="O44" s="36"/>
      <c r="P44" s="139"/>
      <c r="Q44" s="254">
        <f t="shared" si="0"/>
        <v>87</v>
      </c>
      <c r="R44" s="258" t="s">
        <v>1431</v>
      </c>
      <c r="S44" s="267">
        <v>211773645</v>
      </c>
      <c r="T44" s="267" t="s">
        <v>1432</v>
      </c>
      <c r="U44" s="267" t="s">
        <v>1308</v>
      </c>
      <c r="V44" s="280">
        <v>211753623</v>
      </c>
      <c r="W44" s="282" t="s">
        <v>1525</v>
      </c>
      <c r="X44" s="258" t="s">
        <v>1308</v>
      </c>
      <c r="Y44">
        <v>905344446</v>
      </c>
    </row>
    <row r="45" spans="1:25" x14ac:dyDescent="0.25">
      <c r="A45" s="222">
        <v>41</v>
      </c>
      <c r="B45" s="138" t="s">
        <v>133</v>
      </c>
      <c r="C45" s="138" t="s">
        <v>134</v>
      </c>
      <c r="D45" s="36">
        <v>40</v>
      </c>
      <c r="E45" s="36"/>
      <c r="F45" s="36"/>
      <c r="G45" s="36"/>
      <c r="H45" s="36">
        <v>30</v>
      </c>
      <c r="I45" s="36"/>
      <c r="J45" s="36">
        <v>10</v>
      </c>
      <c r="K45" s="36"/>
      <c r="L45" s="36"/>
      <c r="M45" s="36"/>
      <c r="N45" s="36">
        <v>7</v>
      </c>
      <c r="O45" s="36"/>
      <c r="P45" s="139"/>
      <c r="Q45" s="254">
        <f t="shared" si="0"/>
        <v>87</v>
      </c>
      <c r="R45" s="258" t="s">
        <v>1433</v>
      </c>
      <c r="S45" s="267">
        <v>215124838</v>
      </c>
      <c r="T45" s="274">
        <v>43320</v>
      </c>
      <c r="U45" s="267" t="s">
        <v>1308</v>
      </c>
      <c r="V45" s="280">
        <v>215090170</v>
      </c>
      <c r="W45" s="281">
        <v>43320</v>
      </c>
      <c r="X45" s="258" t="s">
        <v>1308</v>
      </c>
      <c r="Y45">
        <v>935994898</v>
      </c>
    </row>
    <row r="46" spans="1:25" x14ac:dyDescent="0.25">
      <c r="A46" s="222">
        <v>42</v>
      </c>
      <c r="B46" s="138" t="s">
        <v>148</v>
      </c>
      <c r="C46" s="138" t="s">
        <v>149</v>
      </c>
      <c r="D46" s="36">
        <v>40</v>
      </c>
      <c r="E46" s="36"/>
      <c r="F46" s="36"/>
      <c r="G46" s="36"/>
      <c r="H46" s="36">
        <v>30</v>
      </c>
      <c r="I46" s="36"/>
      <c r="J46" s="36">
        <v>10</v>
      </c>
      <c r="K46" s="36"/>
      <c r="L46" s="36"/>
      <c r="M46" s="36"/>
      <c r="N46" s="36">
        <v>7</v>
      </c>
      <c r="O46" s="36"/>
      <c r="P46" s="139"/>
      <c r="Q46" s="254">
        <f t="shared" si="0"/>
        <v>87</v>
      </c>
      <c r="R46" s="258" t="s">
        <v>1434</v>
      </c>
      <c r="S46" s="267">
        <v>211638335</v>
      </c>
      <c r="T46" s="267" t="s">
        <v>1435</v>
      </c>
      <c r="U46" s="267" t="s">
        <v>1308</v>
      </c>
      <c r="V46" s="280">
        <v>211569165</v>
      </c>
      <c r="W46" s="282" t="s">
        <v>1526</v>
      </c>
      <c r="X46" s="258" t="s">
        <v>1308</v>
      </c>
      <c r="Y46">
        <v>982020203</v>
      </c>
    </row>
    <row r="47" spans="1:25" x14ac:dyDescent="0.25">
      <c r="A47" s="222">
        <v>43</v>
      </c>
      <c r="B47" s="138" t="s">
        <v>85</v>
      </c>
      <c r="C47" s="138" t="s">
        <v>86</v>
      </c>
      <c r="D47" s="36">
        <v>40</v>
      </c>
      <c r="E47" s="36"/>
      <c r="F47" s="36"/>
      <c r="G47" s="36"/>
      <c r="H47" s="36">
        <v>30</v>
      </c>
      <c r="I47" s="36"/>
      <c r="J47" s="36">
        <v>10</v>
      </c>
      <c r="K47" s="36"/>
      <c r="L47" s="36"/>
      <c r="M47" s="36"/>
      <c r="N47" s="36">
        <v>7</v>
      </c>
      <c r="O47" s="36"/>
      <c r="P47" s="139"/>
      <c r="Q47" s="254">
        <f t="shared" si="0"/>
        <v>87</v>
      </c>
      <c r="R47" s="258" t="s">
        <v>1436</v>
      </c>
      <c r="S47" s="267">
        <v>211746642</v>
      </c>
      <c r="T47" s="274">
        <v>43528</v>
      </c>
      <c r="U47" s="267" t="s">
        <v>1308</v>
      </c>
      <c r="V47" s="280">
        <v>211715955</v>
      </c>
      <c r="W47" s="280" t="s">
        <v>1527</v>
      </c>
      <c r="X47" s="258" t="s">
        <v>1308</v>
      </c>
      <c r="Y47">
        <v>913610615</v>
      </c>
    </row>
    <row r="48" spans="1:25" x14ac:dyDescent="0.25">
      <c r="A48" s="222">
        <v>44</v>
      </c>
      <c r="B48" s="140" t="s">
        <v>141</v>
      </c>
      <c r="C48" s="138" t="s">
        <v>142</v>
      </c>
      <c r="D48" s="36">
        <v>40</v>
      </c>
      <c r="E48" s="36"/>
      <c r="F48" s="36"/>
      <c r="G48" s="36"/>
      <c r="H48" s="36">
        <v>30</v>
      </c>
      <c r="I48" s="36"/>
      <c r="J48" s="36">
        <v>10</v>
      </c>
      <c r="K48" s="36"/>
      <c r="L48" s="36"/>
      <c r="M48" s="36"/>
      <c r="N48" s="36">
        <v>7</v>
      </c>
      <c r="O48" s="36"/>
      <c r="P48" s="139"/>
      <c r="Q48" s="254">
        <f t="shared" si="0"/>
        <v>87</v>
      </c>
      <c r="R48" s="258" t="s">
        <v>1437</v>
      </c>
      <c r="S48" s="267">
        <v>211374381</v>
      </c>
      <c r="T48" s="274">
        <v>40976</v>
      </c>
      <c r="U48" s="267" t="s">
        <v>1308</v>
      </c>
      <c r="V48" s="280">
        <v>211672535</v>
      </c>
      <c r="W48" s="281">
        <v>40976</v>
      </c>
      <c r="X48" s="258" t="s">
        <v>1308</v>
      </c>
      <c r="Y48">
        <v>935777088</v>
      </c>
    </row>
    <row r="49" spans="1:25" x14ac:dyDescent="0.25">
      <c r="A49" s="222">
        <v>45</v>
      </c>
      <c r="B49" s="138" t="s">
        <v>75</v>
      </c>
      <c r="C49" s="138" t="s">
        <v>76</v>
      </c>
      <c r="D49" s="36">
        <v>40</v>
      </c>
      <c r="E49" s="36"/>
      <c r="F49" s="36"/>
      <c r="G49" s="36"/>
      <c r="H49" s="36">
        <v>30</v>
      </c>
      <c r="I49" s="36"/>
      <c r="J49" s="36">
        <v>10</v>
      </c>
      <c r="K49" s="36"/>
      <c r="L49" s="36"/>
      <c r="M49" s="36"/>
      <c r="N49" s="36">
        <v>7</v>
      </c>
      <c r="O49" s="36"/>
      <c r="P49" s="139"/>
      <c r="Q49" s="254">
        <f t="shared" si="0"/>
        <v>87</v>
      </c>
      <c r="R49" s="258" t="s">
        <v>1438</v>
      </c>
      <c r="S49" s="267">
        <v>211757007</v>
      </c>
      <c r="T49" s="274">
        <v>41619</v>
      </c>
      <c r="U49" s="267" t="s">
        <v>1308</v>
      </c>
      <c r="V49" s="280">
        <v>211618084</v>
      </c>
      <c r="W49" s="280" t="s">
        <v>1528</v>
      </c>
      <c r="X49" s="258" t="s">
        <v>1308</v>
      </c>
      <c r="Y49">
        <v>935114577</v>
      </c>
    </row>
    <row r="50" spans="1:25" x14ac:dyDescent="0.25">
      <c r="A50" s="222">
        <v>46</v>
      </c>
      <c r="B50" s="138" t="s">
        <v>82</v>
      </c>
      <c r="C50" s="138" t="s">
        <v>76</v>
      </c>
      <c r="D50" s="36">
        <v>40</v>
      </c>
      <c r="E50" s="36"/>
      <c r="F50" s="36"/>
      <c r="G50" s="36"/>
      <c r="H50" s="36">
        <v>30</v>
      </c>
      <c r="I50" s="36"/>
      <c r="J50" s="36">
        <v>10</v>
      </c>
      <c r="K50" s="36"/>
      <c r="L50" s="36"/>
      <c r="M50" s="36"/>
      <c r="N50" s="36">
        <v>7</v>
      </c>
      <c r="O50" s="36"/>
      <c r="P50" s="139"/>
      <c r="Q50" s="254">
        <f t="shared" si="0"/>
        <v>87</v>
      </c>
      <c r="R50" s="258" t="s">
        <v>1439</v>
      </c>
      <c r="S50" s="267">
        <v>211850253</v>
      </c>
      <c r="T50" s="267" t="s">
        <v>1440</v>
      </c>
      <c r="U50" s="267" t="s">
        <v>1308</v>
      </c>
      <c r="V50" s="280">
        <v>211831730</v>
      </c>
      <c r="W50" s="282" t="s">
        <v>1529</v>
      </c>
      <c r="X50" s="258" t="s">
        <v>1308</v>
      </c>
      <c r="Y50">
        <v>984954952</v>
      </c>
    </row>
    <row r="51" spans="1:25" x14ac:dyDescent="0.25">
      <c r="A51" s="222">
        <v>47</v>
      </c>
      <c r="B51" s="139" t="s">
        <v>110</v>
      </c>
      <c r="C51" s="138" t="s">
        <v>111</v>
      </c>
      <c r="D51" s="36">
        <v>40</v>
      </c>
      <c r="E51" s="36"/>
      <c r="F51" s="36"/>
      <c r="G51" s="36"/>
      <c r="H51" s="36">
        <v>30</v>
      </c>
      <c r="I51" s="36"/>
      <c r="J51" s="36">
        <v>10</v>
      </c>
      <c r="K51" s="36"/>
      <c r="L51" s="36"/>
      <c r="M51" s="36"/>
      <c r="N51" s="36">
        <v>7</v>
      </c>
      <c r="O51" s="36"/>
      <c r="P51" s="139"/>
      <c r="Q51" s="254">
        <f t="shared" si="0"/>
        <v>87</v>
      </c>
      <c r="R51" s="258" t="s">
        <v>1441</v>
      </c>
      <c r="S51" s="267">
        <v>211846910</v>
      </c>
      <c r="T51" s="267" t="s">
        <v>1442</v>
      </c>
      <c r="U51" s="267" t="s">
        <v>1308</v>
      </c>
      <c r="V51" s="280">
        <v>211869235</v>
      </c>
      <c r="W51" s="282" t="s">
        <v>1530</v>
      </c>
      <c r="X51" s="258" t="s">
        <v>1308</v>
      </c>
      <c r="Y51">
        <v>378791720</v>
      </c>
    </row>
    <row r="52" spans="1:25" x14ac:dyDescent="0.25">
      <c r="A52" s="222">
        <v>48</v>
      </c>
      <c r="B52" s="138" t="s">
        <v>130</v>
      </c>
      <c r="C52" s="138" t="s">
        <v>111</v>
      </c>
      <c r="D52" s="36">
        <v>40</v>
      </c>
      <c r="E52" s="36"/>
      <c r="F52" s="36"/>
      <c r="G52" s="36"/>
      <c r="H52" s="36">
        <v>30</v>
      </c>
      <c r="I52" s="36"/>
      <c r="J52" s="36">
        <v>10</v>
      </c>
      <c r="K52" s="36"/>
      <c r="L52" s="36"/>
      <c r="M52" s="36"/>
      <c r="N52" s="36">
        <v>7</v>
      </c>
      <c r="O52" s="36"/>
      <c r="P52" s="139"/>
      <c r="Q52" s="254">
        <f t="shared" si="0"/>
        <v>87</v>
      </c>
      <c r="R52" s="258" t="s">
        <v>1443</v>
      </c>
      <c r="S52" s="267">
        <v>215536925</v>
      </c>
      <c r="T52" s="274">
        <v>42856</v>
      </c>
      <c r="U52" s="267" t="s">
        <v>1308</v>
      </c>
      <c r="V52" s="280">
        <v>211809699</v>
      </c>
      <c r="W52" s="280" t="s">
        <v>1531</v>
      </c>
      <c r="X52" s="258" t="s">
        <v>1308</v>
      </c>
      <c r="Y52">
        <v>988298933</v>
      </c>
    </row>
    <row r="53" spans="1:25" x14ac:dyDescent="0.25">
      <c r="A53" s="222">
        <v>49</v>
      </c>
      <c r="B53" s="138" t="s">
        <v>93</v>
      </c>
      <c r="C53" s="138" t="s">
        <v>94</v>
      </c>
      <c r="D53" s="36">
        <v>40</v>
      </c>
      <c r="E53" s="36"/>
      <c r="F53" s="36"/>
      <c r="G53" s="36"/>
      <c r="H53" s="36">
        <v>30</v>
      </c>
      <c r="I53" s="36"/>
      <c r="J53" s="36">
        <v>10</v>
      </c>
      <c r="K53" s="36"/>
      <c r="L53" s="36"/>
      <c r="M53" s="36"/>
      <c r="N53" s="36">
        <v>7</v>
      </c>
      <c r="O53" s="36"/>
      <c r="P53" s="139"/>
      <c r="Q53" s="254">
        <f t="shared" si="0"/>
        <v>87</v>
      </c>
      <c r="R53" s="258" t="s">
        <v>1444</v>
      </c>
      <c r="S53" s="267">
        <v>211746992</v>
      </c>
      <c r="T53" s="267" t="s">
        <v>1445</v>
      </c>
      <c r="U53" s="267" t="s">
        <v>1308</v>
      </c>
      <c r="V53" s="280">
        <v>211801854</v>
      </c>
      <c r="W53" s="282" t="s">
        <v>1532</v>
      </c>
      <c r="X53" s="258" t="s">
        <v>1308</v>
      </c>
      <c r="Y53">
        <v>905226778</v>
      </c>
    </row>
    <row r="54" spans="1:25" x14ac:dyDescent="0.25">
      <c r="A54" s="222">
        <v>50</v>
      </c>
      <c r="B54" s="138" t="s">
        <v>87</v>
      </c>
      <c r="C54" s="138" t="s">
        <v>88</v>
      </c>
      <c r="D54" s="36">
        <v>40</v>
      </c>
      <c r="E54" s="36"/>
      <c r="F54" s="36"/>
      <c r="G54" s="36"/>
      <c r="H54" s="36">
        <v>30</v>
      </c>
      <c r="I54" s="36"/>
      <c r="J54" s="36">
        <v>10</v>
      </c>
      <c r="K54" s="36"/>
      <c r="L54" s="36"/>
      <c r="M54" s="36"/>
      <c r="N54" s="36">
        <v>7</v>
      </c>
      <c r="O54" s="36"/>
      <c r="P54" s="139"/>
      <c r="Q54" s="254">
        <f t="shared" si="0"/>
        <v>87</v>
      </c>
      <c r="R54" s="258" t="s">
        <v>1446</v>
      </c>
      <c r="S54" s="267">
        <v>211746508</v>
      </c>
      <c r="T54" s="267" t="s">
        <v>1447</v>
      </c>
      <c r="U54" s="267" t="s">
        <v>1308</v>
      </c>
      <c r="V54" s="280">
        <v>211753221</v>
      </c>
      <c r="W54" s="282" t="s">
        <v>1533</v>
      </c>
      <c r="X54" s="258" t="s">
        <v>1308</v>
      </c>
      <c r="Y54">
        <v>932448707</v>
      </c>
    </row>
    <row r="55" spans="1:25" x14ac:dyDescent="0.25">
      <c r="A55" s="222">
        <v>51</v>
      </c>
      <c r="B55" s="140" t="s">
        <v>145</v>
      </c>
      <c r="C55" s="138" t="s">
        <v>146</v>
      </c>
      <c r="D55" s="36">
        <v>40</v>
      </c>
      <c r="E55" s="36"/>
      <c r="F55" s="36"/>
      <c r="G55" s="36"/>
      <c r="H55" s="36">
        <v>30</v>
      </c>
      <c r="I55" s="36"/>
      <c r="J55" s="36">
        <v>10</v>
      </c>
      <c r="K55" s="36"/>
      <c r="L55" s="36"/>
      <c r="M55" s="36"/>
      <c r="N55" s="36">
        <v>7</v>
      </c>
      <c r="O55" s="36"/>
      <c r="P55" s="139"/>
      <c r="Q55" s="254">
        <f t="shared" si="0"/>
        <v>87</v>
      </c>
      <c r="R55" s="258" t="s">
        <v>1448</v>
      </c>
      <c r="S55" s="267">
        <v>211804667</v>
      </c>
      <c r="T55" s="267" t="s">
        <v>1449</v>
      </c>
      <c r="U55" s="267" t="s">
        <v>1308</v>
      </c>
      <c r="V55" s="259">
        <v>215133484</v>
      </c>
      <c r="W55" s="281">
        <v>43284</v>
      </c>
      <c r="X55" s="258" t="s">
        <v>1308</v>
      </c>
      <c r="Y55">
        <v>978580361</v>
      </c>
    </row>
    <row r="56" spans="1:25" x14ac:dyDescent="0.25">
      <c r="A56" s="222">
        <v>52</v>
      </c>
      <c r="B56" s="138" t="s">
        <v>71</v>
      </c>
      <c r="C56" s="138" t="s">
        <v>72</v>
      </c>
      <c r="D56" s="36">
        <v>40</v>
      </c>
      <c r="E56" s="36"/>
      <c r="F56" s="36"/>
      <c r="G56" s="36"/>
      <c r="H56" s="36">
        <v>30</v>
      </c>
      <c r="I56" s="36"/>
      <c r="J56" s="36">
        <v>10</v>
      </c>
      <c r="K56" s="36"/>
      <c r="L56" s="36"/>
      <c r="M56" s="36"/>
      <c r="N56" s="36">
        <v>7</v>
      </c>
      <c r="O56" s="36"/>
      <c r="P56" s="139"/>
      <c r="Q56" s="254">
        <f t="shared" si="0"/>
        <v>87</v>
      </c>
      <c r="R56" s="258" t="s">
        <v>1450</v>
      </c>
      <c r="S56" s="267">
        <v>211186087</v>
      </c>
      <c r="T56" s="267" t="s">
        <v>1451</v>
      </c>
      <c r="U56" s="267" t="s">
        <v>1308</v>
      </c>
      <c r="V56" s="280">
        <v>211317331</v>
      </c>
      <c r="W56" s="282" t="s">
        <v>1534</v>
      </c>
      <c r="X56" s="258" t="s">
        <v>1308</v>
      </c>
      <c r="Y56">
        <v>982510489</v>
      </c>
    </row>
    <row r="57" spans="1:25" x14ac:dyDescent="0.25">
      <c r="A57" s="222">
        <v>53</v>
      </c>
      <c r="B57" s="138" t="s">
        <v>150</v>
      </c>
      <c r="C57" s="138" t="s">
        <v>72</v>
      </c>
      <c r="D57" s="36">
        <v>40</v>
      </c>
      <c r="E57" s="36"/>
      <c r="F57" s="36"/>
      <c r="G57" s="36"/>
      <c r="H57" s="36">
        <v>30</v>
      </c>
      <c r="I57" s="36"/>
      <c r="J57" s="36">
        <v>10</v>
      </c>
      <c r="K57" s="36"/>
      <c r="L57" s="36"/>
      <c r="M57" s="36"/>
      <c r="N57" s="36">
        <v>7</v>
      </c>
      <c r="O57" s="36"/>
      <c r="P57" s="139"/>
      <c r="Q57" s="254">
        <f t="shared" si="0"/>
        <v>87</v>
      </c>
      <c r="R57" s="258" t="s">
        <v>1452</v>
      </c>
      <c r="S57" s="267">
        <v>211836481</v>
      </c>
      <c r="T57" s="274">
        <v>43322</v>
      </c>
      <c r="U57" s="267" t="s">
        <v>1308</v>
      </c>
      <c r="V57" s="280">
        <v>215340246</v>
      </c>
      <c r="W57" s="281">
        <v>42491</v>
      </c>
      <c r="X57" s="258" t="s">
        <v>1308</v>
      </c>
      <c r="Y57">
        <v>905390549</v>
      </c>
    </row>
    <row r="58" spans="1:25" x14ac:dyDescent="0.25">
      <c r="A58" s="222">
        <v>54</v>
      </c>
      <c r="B58" s="140" t="s">
        <v>151</v>
      </c>
      <c r="C58" s="138" t="s">
        <v>152</v>
      </c>
      <c r="D58" s="36">
        <v>40</v>
      </c>
      <c r="E58" s="36"/>
      <c r="F58" s="36"/>
      <c r="G58" s="36"/>
      <c r="H58" s="36">
        <v>30</v>
      </c>
      <c r="I58" s="36"/>
      <c r="J58" s="36">
        <v>10</v>
      </c>
      <c r="K58" s="36"/>
      <c r="L58" s="36"/>
      <c r="M58" s="36"/>
      <c r="N58" s="36">
        <v>7</v>
      </c>
      <c r="O58" s="36"/>
      <c r="P58" s="139"/>
      <c r="Q58" s="254">
        <f t="shared" si="0"/>
        <v>87</v>
      </c>
      <c r="R58" s="258" t="s">
        <v>1453</v>
      </c>
      <c r="S58" s="267">
        <v>211424768</v>
      </c>
      <c r="T58" s="274">
        <v>42590</v>
      </c>
      <c r="U58" s="267" t="s">
        <v>1308</v>
      </c>
      <c r="V58" s="280">
        <v>211716635</v>
      </c>
      <c r="W58" s="282" t="s">
        <v>1535</v>
      </c>
      <c r="X58" s="258" t="s">
        <v>1308</v>
      </c>
      <c r="Y58">
        <v>905974597</v>
      </c>
    </row>
    <row r="59" spans="1:25" x14ac:dyDescent="0.25">
      <c r="A59" s="222">
        <v>55</v>
      </c>
      <c r="B59" s="138" t="s">
        <v>91</v>
      </c>
      <c r="C59" s="138" t="s">
        <v>92</v>
      </c>
      <c r="D59" s="36">
        <v>40</v>
      </c>
      <c r="E59" s="36"/>
      <c r="F59" s="36"/>
      <c r="G59" s="36"/>
      <c r="H59" s="36">
        <v>30</v>
      </c>
      <c r="I59" s="36"/>
      <c r="J59" s="36">
        <v>10</v>
      </c>
      <c r="K59" s="36"/>
      <c r="L59" s="36"/>
      <c r="M59" s="36"/>
      <c r="N59" s="36">
        <v>7</v>
      </c>
      <c r="O59" s="36"/>
      <c r="P59" s="139"/>
      <c r="Q59" s="254">
        <f t="shared" si="0"/>
        <v>87</v>
      </c>
      <c r="R59" s="258" t="s">
        <v>1454</v>
      </c>
      <c r="S59" s="267">
        <v>211040466</v>
      </c>
      <c r="T59" s="267" t="s">
        <v>1455</v>
      </c>
      <c r="U59" s="267" t="s">
        <v>1308</v>
      </c>
      <c r="V59" s="280">
        <v>211186812</v>
      </c>
      <c r="W59" s="281">
        <v>43222</v>
      </c>
      <c r="X59" s="258" t="s">
        <v>1308</v>
      </c>
      <c r="Y59">
        <v>914233379</v>
      </c>
    </row>
    <row r="60" spans="1:25" x14ac:dyDescent="0.25">
      <c r="A60" s="222">
        <v>56</v>
      </c>
      <c r="B60" s="138" t="s">
        <v>78</v>
      </c>
      <c r="C60" s="138" t="s">
        <v>79</v>
      </c>
      <c r="D60" s="36">
        <v>40</v>
      </c>
      <c r="E60" s="36"/>
      <c r="F60" s="36"/>
      <c r="G60" s="36"/>
      <c r="H60" s="36">
        <v>30</v>
      </c>
      <c r="I60" s="36"/>
      <c r="J60" s="36">
        <v>10</v>
      </c>
      <c r="K60" s="36"/>
      <c r="L60" s="36"/>
      <c r="M60" s="36"/>
      <c r="N60" s="36">
        <v>7</v>
      </c>
      <c r="O60" s="36"/>
      <c r="P60" s="139"/>
      <c r="Q60" s="254">
        <f t="shared" si="0"/>
        <v>87</v>
      </c>
      <c r="R60" s="258" t="s">
        <v>1456</v>
      </c>
      <c r="S60" s="267">
        <v>211435733</v>
      </c>
      <c r="T60" s="274">
        <v>42343</v>
      </c>
      <c r="U60" s="267" t="s">
        <v>1308</v>
      </c>
      <c r="V60" s="280">
        <v>211545936</v>
      </c>
      <c r="W60" s="280" t="s">
        <v>1536</v>
      </c>
      <c r="X60" s="258" t="s">
        <v>1308</v>
      </c>
      <c r="Y60">
        <v>905974779</v>
      </c>
    </row>
    <row r="61" spans="1:25" x14ac:dyDescent="0.25">
      <c r="A61" s="222">
        <v>57</v>
      </c>
      <c r="B61" s="140" t="s">
        <v>65</v>
      </c>
      <c r="C61" s="138" t="s">
        <v>66</v>
      </c>
      <c r="D61" s="36">
        <v>40</v>
      </c>
      <c r="E61" s="36"/>
      <c r="F61" s="36"/>
      <c r="G61" s="36"/>
      <c r="H61" s="36">
        <v>30</v>
      </c>
      <c r="I61" s="36"/>
      <c r="J61" s="36">
        <v>10</v>
      </c>
      <c r="K61" s="36"/>
      <c r="L61" s="36"/>
      <c r="M61" s="36"/>
      <c r="N61" s="36">
        <v>7</v>
      </c>
      <c r="O61" s="36"/>
      <c r="P61" s="139"/>
      <c r="Q61" s="254">
        <f t="shared" si="0"/>
        <v>87</v>
      </c>
      <c r="R61" s="258" t="s">
        <v>1457</v>
      </c>
      <c r="S61" s="267">
        <v>211758052</v>
      </c>
      <c r="T61" s="267" t="s">
        <v>1458</v>
      </c>
      <c r="U61" s="267" t="s">
        <v>1308</v>
      </c>
      <c r="V61" s="280">
        <v>211797538</v>
      </c>
      <c r="W61" s="281">
        <v>43443</v>
      </c>
      <c r="X61" s="258" t="s">
        <v>1308</v>
      </c>
      <c r="Y61">
        <v>914124568</v>
      </c>
    </row>
    <row r="62" spans="1:25" x14ac:dyDescent="0.25">
      <c r="A62" s="222">
        <v>58</v>
      </c>
      <c r="B62" s="139" t="s">
        <v>112</v>
      </c>
      <c r="C62" s="138" t="s">
        <v>113</v>
      </c>
      <c r="D62" s="36">
        <v>40</v>
      </c>
      <c r="E62" s="36"/>
      <c r="F62" s="36"/>
      <c r="G62" s="36"/>
      <c r="H62" s="36">
        <v>30</v>
      </c>
      <c r="I62" s="36"/>
      <c r="J62" s="36">
        <v>10</v>
      </c>
      <c r="K62" s="36"/>
      <c r="L62" s="36"/>
      <c r="M62" s="36"/>
      <c r="N62" s="36">
        <v>7</v>
      </c>
      <c r="O62" s="36"/>
      <c r="P62" s="139"/>
      <c r="Q62" s="254">
        <f t="shared" si="0"/>
        <v>87</v>
      </c>
      <c r="R62" s="258" t="s">
        <v>1459</v>
      </c>
      <c r="S62" s="267">
        <v>211621959</v>
      </c>
      <c r="T62" s="274">
        <v>41285</v>
      </c>
      <c r="U62" s="267" t="s">
        <v>1308</v>
      </c>
      <c r="V62" s="280">
        <v>211498977</v>
      </c>
      <c r="W62" s="281">
        <v>42193</v>
      </c>
      <c r="X62" s="258" t="s">
        <v>1308</v>
      </c>
      <c r="Y62">
        <v>949540279</v>
      </c>
    </row>
    <row r="63" spans="1:25" x14ac:dyDescent="0.25">
      <c r="A63" s="222">
        <v>59</v>
      </c>
      <c r="B63" s="140" t="s">
        <v>139</v>
      </c>
      <c r="C63" s="138" t="s">
        <v>140</v>
      </c>
      <c r="D63" s="36">
        <v>40</v>
      </c>
      <c r="E63" s="36"/>
      <c r="F63" s="36"/>
      <c r="G63" s="36"/>
      <c r="H63" s="36">
        <v>30</v>
      </c>
      <c r="I63" s="36"/>
      <c r="J63" s="36">
        <v>10</v>
      </c>
      <c r="K63" s="36"/>
      <c r="L63" s="36"/>
      <c r="M63" s="36"/>
      <c r="N63" s="36">
        <v>7</v>
      </c>
      <c r="O63" s="36"/>
      <c r="P63" s="139"/>
      <c r="Q63" s="254">
        <f t="shared" si="0"/>
        <v>87</v>
      </c>
      <c r="R63" s="258" t="s">
        <v>1460</v>
      </c>
      <c r="S63" s="267">
        <v>211609588</v>
      </c>
      <c r="T63" s="274">
        <v>42377</v>
      </c>
      <c r="U63" s="267" t="s">
        <v>1308</v>
      </c>
      <c r="V63" s="280">
        <v>6033136</v>
      </c>
      <c r="W63" s="280" t="s">
        <v>1537</v>
      </c>
      <c r="X63" s="283" t="s">
        <v>728</v>
      </c>
      <c r="Y63">
        <v>905580530</v>
      </c>
    </row>
    <row r="64" spans="1:25" x14ac:dyDescent="0.25">
      <c r="A64" s="222">
        <v>60</v>
      </c>
      <c r="B64" s="140" t="s">
        <v>153</v>
      </c>
      <c r="C64" s="138" t="s">
        <v>140</v>
      </c>
      <c r="D64" s="36">
        <v>40</v>
      </c>
      <c r="E64" s="36"/>
      <c r="F64" s="36"/>
      <c r="G64" s="36"/>
      <c r="H64" s="36">
        <v>30</v>
      </c>
      <c r="I64" s="36"/>
      <c r="J64" s="36">
        <v>10</v>
      </c>
      <c r="K64" s="36"/>
      <c r="L64" s="36"/>
      <c r="M64" s="36"/>
      <c r="N64" s="36">
        <v>7</v>
      </c>
      <c r="O64" s="36"/>
      <c r="P64" s="139"/>
      <c r="Q64" s="254">
        <f t="shared" si="0"/>
        <v>87</v>
      </c>
      <c r="R64" s="258" t="s">
        <v>1461</v>
      </c>
      <c r="S64" s="267">
        <v>211897688</v>
      </c>
      <c r="T64" s="274">
        <v>42986</v>
      </c>
      <c r="U64" s="267" t="s">
        <v>1308</v>
      </c>
      <c r="V64" s="280">
        <v>211788774</v>
      </c>
      <c r="W64" s="280" t="s">
        <v>1538</v>
      </c>
      <c r="X64" s="258" t="s">
        <v>1308</v>
      </c>
      <c r="Y64">
        <v>908437272</v>
      </c>
    </row>
    <row r="65" spans="1:25" x14ac:dyDescent="0.25">
      <c r="A65" s="222">
        <v>61</v>
      </c>
      <c r="B65" s="140" t="s">
        <v>120</v>
      </c>
      <c r="C65" s="138" t="s">
        <v>121</v>
      </c>
      <c r="D65" s="36">
        <v>40</v>
      </c>
      <c r="E65" s="36"/>
      <c r="F65" s="36"/>
      <c r="G65" s="36"/>
      <c r="H65" s="36">
        <v>30</v>
      </c>
      <c r="I65" s="36"/>
      <c r="J65" s="36">
        <v>10</v>
      </c>
      <c r="K65" s="36"/>
      <c r="L65" s="36"/>
      <c r="M65" s="36"/>
      <c r="N65" s="36">
        <v>7</v>
      </c>
      <c r="O65" s="36"/>
      <c r="P65" s="139"/>
      <c r="Q65" s="254">
        <f t="shared" si="0"/>
        <v>87</v>
      </c>
      <c r="R65" s="258" t="s">
        <v>1462</v>
      </c>
      <c r="S65" s="267">
        <v>215527811</v>
      </c>
      <c r="T65" s="267" t="s">
        <v>1463</v>
      </c>
      <c r="U65" s="267" t="s">
        <v>1308</v>
      </c>
      <c r="V65" s="280">
        <v>211614370</v>
      </c>
      <c r="W65" s="281">
        <v>41677</v>
      </c>
      <c r="X65" s="258" t="s">
        <v>1308</v>
      </c>
      <c r="Y65">
        <v>982123163</v>
      </c>
    </row>
    <row r="66" spans="1:25" x14ac:dyDescent="0.25">
      <c r="A66" s="222">
        <v>62</v>
      </c>
      <c r="B66" s="138" t="s">
        <v>147</v>
      </c>
      <c r="C66" s="138" t="s">
        <v>121</v>
      </c>
      <c r="D66" s="36">
        <v>40</v>
      </c>
      <c r="E66" s="36"/>
      <c r="F66" s="36"/>
      <c r="G66" s="36"/>
      <c r="H66" s="36">
        <v>30</v>
      </c>
      <c r="I66" s="36"/>
      <c r="J66" s="36">
        <v>10</v>
      </c>
      <c r="K66" s="36"/>
      <c r="L66" s="36"/>
      <c r="M66" s="36"/>
      <c r="N66" s="36">
        <v>7</v>
      </c>
      <c r="O66" s="36"/>
      <c r="P66" s="139"/>
      <c r="Q66" s="254">
        <f t="shared" si="0"/>
        <v>87</v>
      </c>
      <c r="R66" s="258" t="s">
        <v>1464</v>
      </c>
      <c r="S66" s="267">
        <v>211750166</v>
      </c>
      <c r="T66" s="274">
        <v>42682</v>
      </c>
      <c r="U66" s="267" t="s">
        <v>1308</v>
      </c>
      <c r="V66" s="280">
        <v>211599737</v>
      </c>
      <c r="W66" s="280" t="s">
        <v>1539</v>
      </c>
      <c r="X66" s="258" t="s">
        <v>1308</v>
      </c>
      <c r="Y66">
        <v>935767268</v>
      </c>
    </row>
    <row r="67" spans="1:25" x14ac:dyDescent="0.25">
      <c r="A67" s="222">
        <v>63</v>
      </c>
      <c r="B67" s="138" t="s">
        <v>158</v>
      </c>
      <c r="C67" s="138" t="s">
        <v>159</v>
      </c>
      <c r="D67" s="36">
        <v>40</v>
      </c>
      <c r="E67" s="36"/>
      <c r="F67" s="36"/>
      <c r="G67" s="36"/>
      <c r="H67" s="36">
        <v>30</v>
      </c>
      <c r="I67" s="36"/>
      <c r="J67" s="36">
        <v>10</v>
      </c>
      <c r="K67" s="36"/>
      <c r="L67" s="36"/>
      <c r="M67" s="36"/>
      <c r="N67" s="36">
        <v>7</v>
      </c>
      <c r="O67" s="36"/>
      <c r="P67" s="139"/>
      <c r="Q67" s="254">
        <f t="shared" si="0"/>
        <v>87</v>
      </c>
      <c r="R67" s="258" t="s">
        <v>1465</v>
      </c>
      <c r="S67" s="267">
        <v>211344982</v>
      </c>
      <c r="T67" s="274">
        <v>38633</v>
      </c>
      <c r="U67" s="267" t="s">
        <v>1308</v>
      </c>
      <c r="V67" s="280">
        <v>211862819</v>
      </c>
      <c r="W67" s="281">
        <v>39819</v>
      </c>
      <c r="X67" s="258" t="s">
        <v>1308</v>
      </c>
      <c r="Y67">
        <v>901128799</v>
      </c>
    </row>
    <row r="68" spans="1:25" x14ac:dyDescent="0.25">
      <c r="A68" s="222">
        <v>64</v>
      </c>
      <c r="B68" s="197" t="s">
        <v>389</v>
      </c>
      <c r="C68" s="198" t="s">
        <v>390</v>
      </c>
      <c r="D68" s="36">
        <v>40</v>
      </c>
      <c r="E68" s="36"/>
      <c r="F68" s="36"/>
      <c r="G68" s="36"/>
      <c r="H68" s="36">
        <v>30</v>
      </c>
      <c r="I68" s="36"/>
      <c r="J68" s="36">
        <v>10</v>
      </c>
      <c r="K68" s="36"/>
      <c r="L68" s="36"/>
      <c r="M68" s="36"/>
      <c r="N68" s="36">
        <v>7</v>
      </c>
      <c r="O68" s="36"/>
      <c r="P68" s="139"/>
      <c r="Q68" s="254">
        <f>SUM(D68:O68)</f>
        <v>87</v>
      </c>
      <c r="R68" s="258" t="s">
        <v>1466</v>
      </c>
      <c r="S68" s="267">
        <v>211750460</v>
      </c>
      <c r="T68" s="267" t="s">
        <v>1467</v>
      </c>
      <c r="U68" s="267" t="s">
        <v>1308</v>
      </c>
      <c r="V68" s="259">
        <v>211818326</v>
      </c>
      <c r="W68" s="260">
        <v>42424</v>
      </c>
      <c r="X68" s="258" t="s">
        <v>1308</v>
      </c>
      <c r="Y68">
        <v>905509511</v>
      </c>
    </row>
    <row r="69" spans="1:25" x14ac:dyDescent="0.25">
      <c r="A69" s="46">
        <v>65</v>
      </c>
      <c r="B69" s="142" t="s">
        <v>89</v>
      </c>
      <c r="C69" s="142" t="s">
        <v>165</v>
      </c>
      <c r="D69" s="37">
        <v>40</v>
      </c>
      <c r="E69" s="37"/>
      <c r="F69" s="37"/>
      <c r="G69" s="37"/>
      <c r="H69" s="37">
        <v>30</v>
      </c>
      <c r="I69" s="37"/>
      <c r="J69" s="37">
        <v>10</v>
      </c>
      <c r="K69" s="37"/>
      <c r="L69" s="37"/>
      <c r="M69" s="37"/>
      <c r="N69" s="37"/>
      <c r="O69" s="37">
        <v>5</v>
      </c>
      <c r="P69" s="143"/>
      <c r="Q69" s="255">
        <f t="shared" si="0"/>
        <v>85</v>
      </c>
      <c r="R69" s="264" t="s">
        <v>1353</v>
      </c>
      <c r="S69" s="267">
        <v>215089010</v>
      </c>
      <c r="T69" s="274">
        <v>41869</v>
      </c>
      <c r="U69" s="267" t="s">
        <v>1308</v>
      </c>
      <c r="V69" s="259">
        <v>215555705</v>
      </c>
      <c r="W69" s="260">
        <v>42682</v>
      </c>
      <c r="X69" s="258" t="s">
        <v>1308</v>
      </c>
    </row>
    <row r="70" spans="1:25" x14ac:dyDescent="0.25">
      <c r="A70" s="223">
        <v>66</v>
      </c>
      <c r="B70" s="142" t="s">
        <v>191</v>
      </c>
      <c r="C70" s="142" t="s">
        <v>105</v>
      </c>
      <c r="D70" s="37">
        <v>40</v>
      </c>
      <c r="E70" s="37"/>
      <c r="F70" s="37"/>
      <c r="G70" s="37"/>
      <c r="H70" s="37">
        <v>30</v>
      </c>
      <c r="I70" s="37"/>
      <c r="J70" s="37">
        <v>10</v>
      </c>
      <c r="K70" s="37"/>
      <c r="L70" s="37"/>
      <c r="M70" s="37"/>
      <c r="N70" s="37"/>
      <c r="O70" s="37">
        <v>5</v>
      </c>
      <c r="P70" s="143"/>
      <c r="Q70" s="255">
        <f t="shared" si="0"/>
        <v>85</v>
      </c>
      <c r="R70" s="264" t="s">
        <v>1352</v>
      </c>
      <c r="S70" s="267">
        <v>211893810</v>
      </c>
      <c r="T70" s="274">
        <v>43445</v>
      </c>
      <c r="U70" s="267" t="s">
        <v>1308</v>
      </c>
      <c r="V70" s="259">
        <v>215010765</v>
      </c>
      <c r="W70" s="260">
        <v>42257</v>
      </c>
      <c r="X70" s="258" t="s">
        <v>1308</v>
      </c>
    </row>
    <row r="71" spans="1:25" x14ac:dyDescent="0.25">
      <c r="A71" s="223">
        <v>67</v>
      </c>
      <c r="B71" s="142" t="s">
        <v>192</v>
      </c>
      <c r="C71" s="142" t="s">
        <v>100</v>
      </c>
      <c r="D71" s="37">
        <v>40</v>
      </c>
      <c r="E71" s="37"/>
      <c r="F71" s="37"/>
      <c r="G71" s="37"/>
      <c r="H71" s="37">
        <v>30</v>
      </c>
      <c r="I71" s="37"/>
      <c r="J71" s="37">
        <v>10</v>
      </c>
      <c r="K71" s="37"/>
      <c r="L71" s="37"/>
      <c r="M71" s="37"/>
      <c r="N71" s="37"/>
      <c r="O71" s="37">
        <v>5</v>
      </c>
      <c r="P71" s="143"/>
      <c r="Q71" s="255">
        <f t="shared" si="0"/>
        <v>85</v>
      </c>
      <c r="R71" s="264" t="s">
        <v>1332</v>
      </c>
      <c r="S71" s="267">
        <v>230700126</v>
      </c>
      <c r="T71" s="274">
        <v>38045</v>
      </c>
      <c r="U71" s="267" t="s">
        <v>1333</v>
      </c>
      <c r="V71" s="259">
        <v>215051628</v>
      </c>
      <c r="W71" s="260">
        <v>40752</v>
      </c>
      <c r="X71" s="258" t="s">
        <v>1308</v>
      </c>
    </row>
    <row r="72" spans="1:25" x14ac:dyDescent="0.25">
      <c r="A72" s="223">
        <v>68</v>
      </c>
      <c r="B72" s="143" t="s">
        <v>197</v>
      </c>
      <c r="C72" s="142" t="s">
        <v>198</v>
      </c>
      <c r="D72" s="37">
        <v>40</v>
      </c>
      <c r="E72" s="37"/>
      <c r="F72" s="37"/>
      <c r="G72" s="37"/>
      <c r="H72" s="37">
        <v>30</v>
      </c>
      <c r="I72" s="37"/>
      <c r="J72" s="37">
        <v>10</v>
      </c>
      <c r="K72" s="37"/>
      <c r="L72" s="37"/>
      <c r="M72" s="37"/>
      <c r="N72" s="37"/>
      <c r="O72" s="37">
        <v>5</v>
      </c>
      <c r="P72" s="143"/>
      <c r="Q72" s="255">
        <f t="shared" si="0"/>
        <v>85</v>
      </c>
      <c r="R72" s="264" t="s">
        <v>1341</v>
      </c>
      <c r="S72" s="267">
        <v>215070429</v>
      </c>
      <c r="T72" s="274">
        <v>42870</v>
      </c>
      <c r="U72" s="267" t="s">
        <v>1308</v>
      </c>
      <c r="V72" s="259">
        <v>211592674</v>
      </c>
      <c r="W72" s="260">
        <v>42446</v>
      </c>
      <c r="X72" s="258" t="s">
        <v>1308</v>
      </c>
    </row>
    <row r="73" spans="1:25" x14ac:dyDescent="0.25">
      <c r="A73" s="223">
        <v>69</v>
      </c>
      <c r="B73" s="143" t="s">
        <v>155</v>
      </c>
      <c r="C73" s="142" t="s">
        <v>156</v>
      </c>
      <c r="D73" s="37">
        <v>40</v>
      </c>
      <c r="E73" s="37"/>
      <c r="F73" s="37"/>
      <c r="G73" s="37"/>
      <c r="H73" s="37">
        <v>30</v>
      </c>
      <c r="I73" s="37"/>
      <c r="J73" s="37">
        <v>10</v>
      </c>
      <c r="K73" s="37"/>
      <c r="L73" s="37"/>
      <c r="M73" s="37"/>
      <c r="N73" s="37"/>
      <c r="O73" s="37">
        <v>5</v>
      </c>
      <c r="P73" s="143"/>
      <c r="Q73" s="255">
        <f t="shared" si="0"/>
        <v>85</v>
      </c>
      <c r="R73" s="264" t="s">
        <v>1342</v>
      </c>
      <c r="S73" s="267">
        <v>215168081</v>
      </c>
      <c r="T73" s="274">
        <v>42629</v>
      </c>
      <c r="U73" s="267" t="s">
        <v>1308</v>
      </c>
      <c r="V73" s="259">
        <v>215124576</v>
      </c>
      <c r="W73" s="260">
        <v>43671</v>
      </c>
      <c r="X73" s="258" t="s">
        <v>1308</v>
      </c>
    </row>
    <row r="74" spans="1:25" x14ac:dyDescent="0.25">
      <c r="A74" s="223">
        <v>70</v>
      </c>
      <c r="B74" s="142" t="s">
        <v>193</v>
      </c>
      <c r="C74" s="142" t="s">
        <v>194</v>
      </c>
      <c r="D74" s="37">
        <v>40</v>
      </c>
      <c r="E74" s="37"/>
      <c r="F74" s="37"/>
      <c r="G74" s="37"/>
      <c r="H74" s="37">
        <v>30</v>
      </c>
      <c r="I74" s="37"/>
      <c r="J74" s="37">
        <v>10</v>
      </c>
      <c r="K74" s="37"/>
      <c r="L74" s="37"/>
      <c r="M74" s="37"/>
      <c r="N74" s="37"/>
      <c r="O74" s="37">
        <v>5</v>
      </c>
      <c r="P74" s="143"/>
      <c r="Q74" s="255">
        <f t="shared" si="0"/>
        <v>85</v>
      </c>
      <c r="R74" s="264" t="s">
        <v>1343</v>
      </c>
      <c r="S74" s="267">
        <v>211760444</v>
      </c>
      <c r="T74" s="267"/>
      <c r="U74" s="267"/>
      <c r="V74" s="259">
        <v>215167928</v>
      </c>
      <c r="W74" s="260">
        <v>38937</v>
      </c>
      <c r="X74" s="258" t="s">
        <v>1308</v>
      </c>
    </row>
    <row r="75" spans="1:25" x14ac:dyDescent="0.25">
      <c r="A75" s="223">
        <v>71</v>
      </c>
      <c r="B75" s="142" t="s">
        <v>178</v>
      </c>
      <c r="C75" s="142" t="s">
        <v>179</v>
      </c>
      <c r="D75" s="37">
        <v>40</v>
      </c>
      <c r="E75" s="37"/>
      <c r="F75" s="37"/>
      <c r="G75" s="37"/>
      <c r="H75" s="37">
        <v>30</v>
      </c>
      <c r="I75" s="37"/>
      <c r="J75" s="37">
        <v>10</v>
      </c>
      <c r="K75" s="37"/>
      <c r="L75" s="37"/>
      <c r="M75" s="37"/>
      <c r="N75" s="37"/>
      <c r="O75" s="37">
        <v>5</v>
      </c>
      <c r="P75" s="143"/>
      <c r="Q75" s="255">
        <f t="shared" ref="Q75:Q138" si="1">SUM(D75:O75)</f>
        <v>85</v>
      </c>
      <c r="R75" s="264" t="s">
        <v>1344</v>
      </c>
      <c r="S75" s="267">
        <v>215145457</v>
      </c>
      <c r="T75" s="274">
        <v>38843</v>
      </c>
      <c r="U75" s="267" t="s">
        <v>1308</v>
      </c>
      <c r="V75" s="259">
        <v>215623757</v>
      </c>
      <c r="W75" s="260">
        <v>43484</v>
      </c>
      <c r="X75" s="258" t="s">
        <v>1308</v>
      </c>
    </row>
    <row r="76" spans="1:25" ht="18.75" customHeight="1" x14ac:dyDescent="0.25">
      <c r="A76" s="223">
        <v>72</v>
      </c>
      <c r="B76" s="145" t="s">
        <v>212</v>
      </c>
      <c r="C76" s="142" t="s">
        <v>70</v>
      </c>
      <c r="D76" s="37">
        <v>40</v>
      </c>
      <c r="E76" s="37"/>
      <c r="F76" s="37"/>
      <c r="G76" s="37"/>
      <c r="H76" s="37">
        <v>30</v>
      </c>
      <c r="I76" s="37"/>
      <c r="J76" s="37">
        <v>10</v>
      </c>
      <c r="K76" s="37"/>
      <c r="L76" s="37"/>
      <c r="M76" s="37"/>
      <c r="N76" s="37"/>
      <c r="O76" s="37">
        <v>5</v>
      </c>
      <c r="P76" s="143"/>
      <c r="Q76" s="255">
        <f t="shared" si="1"/>
        <v>85</v>
      </c>
      <c r="R76" s="264" t="s">
        <v>1345</v>
      </c>
      <c r="S76" s="267">
        <v>211762951</v>
      </c>
      <c r="T76" s="274">
        <v>43378</v>
      </c>
      <c r="U76" s="267" t="s">
        <v>1308</v>
      </c>
      <c r="V76" s="259">
        <v>215527267</v>
      </c>
      <c r="W76" s="260">
        <v>42256</v>
      </c>
      <c r="X76" s="258" t="s">
        <v>1308</v>
      </c>
    </row>
    <row r="77" spans="1:25" x14ac:dyDescent="0.25">
      <c r="A77" s="223">
        <v>73</v>
      </c>
      <c r="B77" s="142" t="s">
        <v>223</v>
      </c>
      <c r="C77" s="142" t="s">
        <v>224</v>
      </c>
      <c r="D77" s="37">
        <v>40</v>
      </c>
      <c r="E77" s="37"/>
      <c r="F77" s="37"/>
      <c r="G77" s="37"/>
      <c r="H77" s="37">
        <v>30</v>
      </c>
      <c r="I77" s="37"/>
      <c r="J77" s="37">
        <v>10</v>
      </c>
      <c r="K77" s="37"/>
      <c r="L77" s="37"/>
      <c r="M77" s="37"/>
      <c r="N77" s="37"/>
      <c r="O77" s="37">
        <v>5</v>
      </c>
      <c r="P77" s="143"/>
      <c r="Q77" s="255">
        <f t="shared" si="1"/>
        <v>85</v>
      </c>
      <c r="R77" s="264" t="s">
        <v>1346</v>
      </c>
      <c r="S77" s="267">
        <v>215036287</v>
      </c>
      <c r="T77" s="274">
        <v>43032</v>
      </c>
      <c r="U77" s="267" t="s">
        <v>1308</v>
      </c>
      <c r="V77" s="262">
        <v>215515445</v>
      </c>
      <c r="W77" s="260">
        <v>42255</v>
      </c>
      <c r="X77" s="258" t="s">
        <v>1308</v>
      </c>
    </row>
    <row r="78" spans="1:25" x14ac:dyDescent="0.25">
      <c r="A78" s="223">
        <v>74</v>
      </c>
      <c r="B78" s="142" t="s">
        <v>89</v>
      </c>
      <c r="C78" s="142" t="s">
        <v>195</v>
      </c>
      <c r="D78" s="37">
        <v>40</v>
      </c>
      <c r="E78" s="37"/>
      <c r="F78" s="37"/>
      <c r="G78" s="37"/>
      <c r="H78" s="37">
        <v>30</v>
      </c>
      <c r="I78" s="37"/>
      <c r="J78" s="37">
        <v>10</v>
      </c>
      <c r="K78" s="37"/>
      <c r="L78" s="37"/>
      <c r="M78" s="37"/>
      <c r="N78" s="37"/>
      <c r="O78" s="37">
        <v>5</v>
      </c>
      <c r="P78" s="143"/>
      <c r="Q78" s="255">
        <f t="shared" si="1"/>
        <v>85</v>
      </c>
      <c r="R78" s="264" t="s">
        <v>1347</v>
      </c>
      <c r="S78" s="267">
        <v>215107091</v>
      </c>
      <c r="T78" s="274">
        <v>38519</v>
      </c>
      <c r="U78" s="267" t="s">
        <v>1308</v>
      </c>
      <c r="V78" s="259">
        <v>211865008</v>
      </c>
      <c r="W78" s="260">
        <v>42439</v>
      </c>
      <c r="X78" s="258" t="s">
        <v>1308</v>
      </c>
    </row>
    <row r="79" spans="1:25" x14ac:dyDescent="0.25">
      <c r="A79" s="223">
        <v>75</v>
      </c>
      <c r="B79" s="142" t="s">
        <v>176</v>
      </c>
      <c r="C79" s="142" t="s">
        <v>129</v>
      </c>
      <c r="D79" s="37">
        <v>40</v>
      </c>
      <c r="E79" s="37"/>
      <c r="F79" s="37"/>
      <c r="G79" s="37"/>
      <c r="H79" s="37">
        <v>30</v>
      </c>
      <c r="I79" s="37"/>
      <c r="J79" s="37">
        <v>10</v>
      </c>
      <c r="K79" s="37"/>
      <c r="L79" s="37"/>
      <c r="M79" s="37"/>
      <c r="N79" s="37"/>
      <c r="O79" s="37">
        <v>5</v>
      </c>
      <c r="P79" s="143"/>
      <c r="Q79" s="255">
        <f t="shared" si="1"/>
        <v>85</v>
      </c>
      <c r="R79" s="264" t="s">
        <v>1348</v>
      </c>
      <c r="S79" s="267">
        <v>211787595</v>
      </c>
      <c r="T79" s="274">
        <v>43336</v>
      </c>
      <c r="U79" s="267" t="s">
        <v>1308</v>
      </c>
      <c r="V79" s="259">
        <v>215091621</v>
      </c>
      <c r="W79" s="260">
        <v>42594</v>
      </c>
      <c r="X79" s="258" t="s">
        <v>1308</v>
      </c>
    </row>
    <row r="80" spans="1:25" x14ac:dyDescent="0.25">
      <c r="A80" s="223">
        <v>76</v>
      </c>
      <c r="B80" s="142" t="s">
        <v>71</v>
      </c>
      <c r="C80" s="142" t="s">
        <v>177</v>
      </c>
      <c r="D80" s="37">
        <v>40</v>
      </c>
      <c r="E80" s="37"/>
      <c r="F80" s="37"/>
      <c r="G80" s="37"/>
      <c r="H80" s="37">
        <v>30</v>
      </c>
      <c r="I80" s="37"/>
      <c r="J80" s="37">
        <v>10</v>
      </c>
      <c r="K80" s="37"/>
      <c r="L80" s="37"/>
      <c r="M80" s="37"/>
      <c r="N80" s="37"/>
      <c r="O80" s="37">
        <v>5</v>
      </c>
      <c r="P80" s="143"/>
      <c r="Q80" s="255">
        <f t="shared" si="1"/>
        <v>85</v>
      </c>
      <c r="R80" s="264" t="s">
        <v>1349</v>
      </c>
      <c r="S80" s="267">
        <v>211689694</v>
      </c>
      <c r="T80" s="274">
        <v>41830</v>
      </c>
      <c r="U80" s="267" t="s">
        <v>1308</v>
      </c>
      <c r="V80" s="259">
        <v>211896819</v>
      </c>
      <c r="W80" s="260">
        <v>39965</v>
      </c>
      <c r="X80" s="258" t="s">
        <v>1308</v>
      </c>
    </row>
    <row r="81" spans="1:24" x14ac:dyDescent="0.25">
      <c r="A81" s="223">
        <v>77</v>
      </c>
      <c r="B81" s="142" t="s">
        <v>166</v>
      </c>
      <c r="C81" s="142" t="s">
        <v>167</v>
      </c>
      <c r="D81" s="37">
        <v>40</v>
      </c>
      <c r="E81" s="37"/>
      <c r="F81" s="37"/>
      <c r="G81" s="37"/>
      <c r="H81" s="37">
        <v>30</v>
      </c>
      <c r="I81" s="37"/>
      <c r="J81" s="37">
        <v>10</v>
      </c>
      <c r="K81" s="37"/>
      <c r="L81" s="37"/>
      <c r="M81" s="37"/>
      <c r="N81" s="37"/>
      <c r="O81" s="37">
        <v>5</v>
      </c>
      <c r="P81" s="143"/>
      <c r="Q81" s="255">
        <f t="shared" si="1"/>
        <v>85</v>
      </c>
      <c r="R81" s="264" t="s">
        <v>1334</v>
      </c>
      <c r="S81" s="267">
        <v>211185892</v>
      </c>
      <c r="T81" s="274">
        <v>40648</v>
      </c>
      <c r="U81" s="267" t="s">
        <v>1308</v>
      </c>
      <c r="V81" s="262">
        <v>211415576</v>
      </c>
      <c r="W81" s="260">
        <v>42081</v>
      </c>
      <c r="X81" s="258" t="s">
        <v>1308</v>
      </c>
    </row>
    <row r="82" spans="1:24" x14ac:dyDescent="0.25">
      <c r="A82" s="223">
        <v>78</v>
      </c>
      <c r="B82" s="143" t="s">
        <v>203</v>
      </c>
      <c r="C82" s="142" t="s">
        <v>204</v>
      </c>
      <c r="D82" s="37">
        <v>40</v>
      </c>
      <c r="E82" s="37"/>
      <c r="F82" s="37"/>
      <c r="G82" s="37"/>
      <c r="H82" s="37">
        <v>30</v>
      </c>
      <c r="I82" s="37"/>
      <c r="J82" s="37">
        <v>10</v>
      </c>
      <c r="K82" s="37"/>
      <c r="L82" s="37"/>
      <c r="M82" s="37"/>
      <c r="N82" s="37"/>
      <c r="O82" s="37">
        <v>5</v>
      </c>
      <c r="P82" s="143"/>
      <c r="Q82" s="255">
        <f t="shared" si="1"/>
        <v>85</v>
      </c>
      <c r="R82" s="264" t="s">
        <v>1335</v>
      </c>
      <c r="S82" s="267">
        <v>211592650</v>
      </c>
      <c r="T82" s="274">
        <v>38863</v>
      </c>
      <c r="U82" s="267" t="s">
        <v>1308</v>
      </c>
      <c r="V82" s="259">
        <v>211499335</v>
      </c>
      <c r="W82" s="260">
        <v>38863</v>
      </c>
      <c r="X82" s="258" t="s">
        <v>1308</v>
      </c>
    </row>
    <row r="83" spans="1:24" x14ac:dyDescent="0.25">
      <c r="A83" s="223">
        <v>79</v>
      </c>
      <c r="B83" s="143" t="s">
        <v>366</v>
      </c>
      <c r="C83" s="142" t="s">
        <v>246</v>
      </c>
      <c r="D83" s="37">
        <v>40</v>
      </c>
      <c r="E83" s="37"/>
      <c r="F83" s="37"/>
      <c r="G83" s="37"/>
      <c r="H83" s="37">
        <v>30</v>
      </c>
      <c r="I83" s="37"/>
      <c r="J83" s="37">
        <v>10</v>
      </c>
      <c r="K83" s="37"/>
      <c r="L83" s="37"/>
      <c r="M83" s="37"/>
      <c r="N83" s="37"/>
      <c r="O83" s="37">
        <v>5</v>
      </c>
      <c r="P83" s="143"/>
      <c r="Q83" s="255">
        <f t="shared" si="1"/>
        <v>85</v>
      </c>
      <c r="R83" s="264" t="s">
        <v>1354</v>
      </c>
      <c r="S83" s="267">
        <v>215025471</v>
      </c>
      <c r="T83" s="274">
        <v>43305</v>
      </c>
      <c r="U83" s="267" t="s">
        <v>1308</v>
      </c>
      <c r="V83" s="272">
        <v>211895484</v>
      </c>
      <c r="W83" s="265">
        <v>40038</v>
      </c>
      <c r="X83" s="258" t="s">
        <v>1308</v>
      </c>
    </row>
    <row r="84" spans="1:24" x14ac:dyDescent="0.25">
      <c r="A84" s="223">
        <v>80</v>
      </c>
      <c r="B84" s="146" t="s">
        <v>102</v>
      </c>
      <c r="C84" s="142" t="s">
        <v>157</v>
      </c>
      <c r="D84" s="37">
        <v>40</v>
      </c>
      <c r="E84" s="37"/>
      <c r="F84" s="37"/>
      <c r="G84" s="37"/>
      <c r="H84" s="37">
        <v>30</v>
      </c>
      <c r="I84" s="37"/>
      <c r="J84" s="37">
        <v>10</v>
      </c>
      <c r="K84" s="37"/>
      <c r="L84" s="37"/>
      <c r="M84" s="37"/>
      <c r="N84" s="37"/>
      <c r="O84" s="37">
        <v>5</v>
      </c>
      <c r="P84" s="143"/>
      <c r="Q84" s="255">
        <f t="shared" si="1"/>
        <v>85</v>
      </c>
      <c r="R84" s="264" t="s">
        <v>1336</v>
      </c>
      <c r="S84" s="267">
        <v>215116476</v>
      </c>
      <c r="T84" s="274">
        <v>38566</v>
      </c>
      <c r="U84" s="267" t="s">
        <v>1308</v>
      </c>
      <c r="V84" s="262">
        <v>211760141</v>
      </c>
      <c r="W84" s="265">
        <v>40359</v>
      </c>
      <c r="X84" s="258" t="s">
        <v>1308</v>
      </c>
    </row>
    <row r="85" spans="1:24" x14ac:dyDescent="0.25">
      <c r="A85" s="223">
        <v>81</v>
      </c>
      <c r="B85" s="143" t="s">
        <v>190</v>
      </c>
      <c r="C85" s="142" t="s">
        <v>157</v>
      </c>
      <c r="D85" s="37">
        <v>40</v>
      </c>
      <c r="E85" s="37"/>
      <c r="F85" s="37"/>
      <c r="G85" s="37"/>
      <c r="H85" s="37">
        <v>30</v>
      </c>
      <c r="I85" s="37"/>
      <c r="J85" s="37">
        <v>10</v>
      </c>
      <c r="K85" s="37"/>
      <c r="L85" s="37"/>
      <c r="M85" s="37"/>
      <c r="N85" s="37"/>
      <c r="O85" s="37">
        <v>5</v>
      </c>
      <c r="P85" s="143"/>
      <c r="Q85" s="255">
        <f t="shared" si="1"/>
        <v>85</v>
      </c>
      <c r="R85" s="264" t="s">
        <v>1337</v>
      </c>
      <c r="S85" s="267">
        <v>215054316</v>
      </c>
      <c r="T85" s="274">
        <v>43711</v>
      </c>
      <c r="U85" s="267" t="s">
        <v>1308</v>
      </c>
      <c r="V85" s="262">
        <v>211818045</v>
      </c>
      <c r="W85" s="265">
        <v>41898</v>
      </c>
      <c r="X85" s="258" t="s">
        <v>1308</v>
      </c>
    </row>
    <row r="86" spans="1:24" x14ac:dyDescent="0.25">
      <c r="A86" s="223">
        <v>82</v>
      </c>
      <c r="B86" s="142" t="s">
        <v>186</v>
      </c>
      <c r="C86" s="142" t="s">
        <v>187</v>
      </c>
      <c r="D86" s="37">
        <v>40</v>
      </c>
      <c r="E86" s="37"/>
      <c r="F86" s="37"/>
      <c r="G86" s="37"/>
      <c r="H86" s="37">
        <v>30</v>
      </c>
      <c r="I86" s="37"/>
      <c r="J86" s="37">
        <v>10</v>
      </c>
      <c r="K86" s="37"/>
      <c r="L86" s="37"/>
      <c r="M86" s="37"/>
      <c r="N86" s="37"/>
      <c r="O86" s="37">
        <v>5</v>
      </c>
      <c r="P86" s="143"/>
      <c r="Q86" s="255">
        <f t="shared" si="1"/>
        <v>85</v>
      </c>
      <c r="R86" s="264" t="s">
        <v>1338</v>
      </c>
      <c r="S86" s="267">
        <v>212239116</v>
      </c>
      <c r="T86" s="274">
        <v>38923</v>
      </c>
      <c r="U86" s="267" t="s">
        <v>1339</v>
      </c>
      <c r="V86" s="262">
        <v>215527643</v>
      </c>
      <c r="W86" s="265">
        <v>42399</v>
      </c>
      <c r="X86" s="258" t="s">
        <v>1308</v>
      </c>
    </row>
    <row r="87" spans="1:24" x14ac:dyDescent="0.25">
      <c r="A87" s="223">
        <v>83</v>
      </c>
      <c r="B87" s="143" t="s">
        <v>211</v>
      </c>
      <c r="C87" s="142" t="s">
        <v>107</v>
      </c>
      <c r="D87" s="37">
        <v>40</v>
      </c>
      <c r="E87" s="37"/>
      <c r="F87" s="37"/>
      <c r="G87" s="37"/>
      <c r="H87" s="37">
        <v>30</v>
      </c>
      <c r="I87" s="37"/>
      <c r="J87" s="37">
        <v>10</v>
      </c>
      <c r="K87" s="37"/>
      <c r="L87" s="37"/>
      <c r="M87" s="37"/>
      <c r="N87" s="37"/>
      <c r="O87" s="37">
        <v>5</v>
      </c>
      <c r="P87" s="143"/>
      <c r="Q87" s="255">
        <f t="shared" si="1"/>
        <v>85</v>
      </c>
      <c r="R87" s="264" t="s">
        <v>1340</v>
      </c>
      <c r="S87" s="267">
        <v>215071126</v>
      </c>
      <c r="T87" s="274">
        <v>38209</v>
      </c>
      <c r="U87" s="267" t="s">
        <v>1308</v>
      </c>
      <c r="V87" s="262">
        <v>211771623</v>
      </c>
      <c r="W87" s="265">
        <v>42321</v>
      </c>
      <c r="X87" s="258" t="s">
        <v>1308</v>
      </c>
    </row>
    <row r="88" spans="1:24" x14ac:dyDescent="0.25">
      <c r="A88" s="223">
        <v>84</v>
      </c>
      <c r="B88" s="142" t="s">
        <v>161</v>
      </c>
      <c r="C88" s="142" t="s">
        <v>162</v>
      </c>
      <c r="D88" s="37">
        <v>40</v>
      </c>
      <c r="E88" s="37"/>
      <c r="F88" s="37"/>
      <c r="G88" s="37"/>
      <c r="H88" s="37">
        <v>30</v>
      </c>
      <c r="I88" s="37"/>
      <c r="J88" s="37">
        <v>10</v>
      </c>
      <c r="K88" s="37"/>
      <c r="L88" s="37"/>
      <c r="M88" s="37"/>
      <c r="N88" s="37"/>
      <c r="O88" s="37">
        <v>5</v>
      </c>
      <c r="P88" s="143"/>
      <c r="Q88" s="255">
        <f t="shared" si="1"/>
        <v>85</v>
      </c>
      <c r="R88" s="264" t="s">
        <v>1307</v>
      </c>
      <c r="S88" s="267">
        <v>211884640</v>
      </c>
      <c r="T88" s="274">
        <v>42997</v>
      </c>
      <c r="U88" s="267" t="s">
        <v>1308</v>
      </c>
      <c r="V88" s="262">
        <v>211592652</v>
      </c>
      <c r="W88" s="265">
        <v>42669</v>
      </c>
      <c r="X88" s="258" t="s">
        <v>1308</v>
      </c>
    </row>
    <row r="89" spans="1:24" x14ac:dyDescent="0.25">
      <c r="A89" s="223">
        <v>85</v>
      </c>
      <c r="B89" s="142" t="s">
        <v>199</v>
      </c>
      <c r="C89" s="142" t="s">
        <v>200</v>
      </c>
      <c r="D89" s="37">
        <v>40</v>
      </c>
      <c r="E89" s="37"/>
      <c r="F89" s="37"/>
      <c r="G89" s="37"/>
      <c r="H89" s="37">
        <v>30</v>
      </c>
      <c r="I89" s="37"/>
      <c r="J89" s="37">
        <v>10</v>
      </c>
      <c r="K89" s="37"/>
      <c r="L89" s="37"/>
      <c r="M89" s="37"/>
      <c r="N89" s="37"/>
      <c r="O89" s="37">
        <v>5</v>
      </c>
      <c r="P89" s="143"/>
      <c r="Q89" s="255">
        <f t="shared" si="1"/>
        <v>85</v>
      </c>
      <c r="R89" s="264" t="s">
        <v>1309</v>
      </c>
      <c r="S89" s="267">
        <v>79187011308</v>
      </c>
      <c r="T89" s="274">
        <v>43203</v>
      </c>
      <c r="U89" s="267" t="s">
        <v>1310</v>
      </c>
      <c r="V89" s="272">
        <v>211853779</v>
      </c>
      <c r="W89" s="265">
        <v>41678</v>
      </c>
      <c r="X89" s="258" t="s">
        <v>1308</v>
      </c>
    </row>
    <row r="90" spans="1:24" x14ac:dyDescent="0.25">
      <c r="A90" s="223">
        <v>86</v>
      </c>
      <c r="B90" s="142" t="s">
        <v>174</v>
      </c>
      <c r="C90" s="142" t="s">
        <v>175</v>
      </c>
      <c r="D90" s="37">
        <v>40</v>
      </c>
      <c r="E90" s="37"/>
      <c r="F90" s="37"/>
      <c r="G90" s="37"/>
      <c r="H90" s="37">
        <v>30</v>
      </c>
      <c r="I90" s="37"/>
      <c r="J90" s="37">
        <v>10</v>
      </c>
      <c r="K90" s="37"/>
      <c r="L90" s="37"/>
      <c r="M90" s="37"/>
      <c r="N90" s="37"/>
      <c r="O90" s="37">
        <v>5</v>
      </c>
      <c r="P90" s="143"/>
      <c r="Q90" s="255">
        <f t="shared" si="1"/>
        <v>85</v>
      </c>
      <c r="R90" s="264" t="s">
        <v>1311</v>
      </c>
      <c r="S90" s="267">
        <v>211859491</v>
      </c>
      <c r="T90" s="274">
        <v>41384</v>
      </c>
      <c r="U90" s="267" t="s">
        <v>1308</v>
      </c>
      <c r="V90" s="262">
        <v>211783484</v>
      </c>
      <c r="W90" s="265">
        <v>43143</v>
      </c>
      <c r="X90" s="258" t="s">
        <v>1308</v>
      </c>
    </row>
    <row r="91" spans="1:24" x14ac:dyDescent="0.25">
      <c r="A91" s="223">
        <v>87</v>
      </c>
      <c r="B91" s="142" t="s">
        <v>89</v>
      </c>
      <c r="C91" s="142" t="s">
        <v>170</v>
      </c>
      <c r="D91" s="37">
        <v>40</v>
      </c>
      <c r="E91" s="37"/>
      <c r="F91" s="37"/>
      <c r="G91" s="37"/>
      <c r="H91" s="37">
        <v>30</v>
      </c>
      <c r="I91" s="37"/>
      <c r="J91" s="37">
        <v>10</v>
      </c>
      <c r="K91" s="37"/>
      <c r="L91" s="37"/>
      <c r="M91" s="37"/>
      <c r="N91" s="37"/>
      <c r="O91" s="37">
        <v>5</v>
      </c>
      <c r="P91" s="143"/>
      <c r="Q91" s="255">
        <f t="shared" si="1"/>
        <v>85</v>
      </c>
      <c r="R91" s="264" t="s">
        <v>1312</v>
      </c>
      <c r="S91" s="267">
        <v>215193630</v>
      </c>
      <c r="T91" s="274">
        <v>43391</v>
      </c>
      <c r="U91" s="267" t="s">
        <v>1308</v>
      </c>
      <c r="V91" s="273" t="s">
        <v>727</v>
      </c>
      <c r="W91" s="265">
        <v>40132</v>
      </c>
      <c r="X91" s="285" t="s">
        <v>728</v>
      </c>
    </row>
    <row r="92" spans="1:24" x14ac:dyDescent="0.25">
      <c r="A92" s="223">
        <v>88</v>
      </c>
      <c r="B92" s="143" t="s">
        <v>205</v>
      </c>
      <c r="C92" s="142" t="s">
        <v>206</v>
      </c>
      <c r="D92" s="37">
        <v>40</v>
      </c>
      <c r="E92" s="37"/>
      <c r="F92" s="37"/>
      <c r="G92" s="37"/>
      <c r="H92" s="37">
        <v>30</v>
      </c>
      <c r="I92" s="37"/>
      <c r="J92" s="37">
        <v>10</v>
      </c>
      <c r="K92" s="37"/>
      <c r="L92" s="37"/>
      <c r="M92" s="37"/>
      <c r="N92" s="37"/>
      <c r="O92" s="37">
        <v>5</v>
      </c>
      <c r="P92" s="143"/>
      <c r="Q92" s="255">
        <f t="shared" si="1"/>
        <v>85</v>
      </c>
      <c r="R92" s="264" t="s">
        <v>1313</v>
      </c>
      <c r="S92" s="267">
        <v>211523727</v>
      </c>
      <c r="T92" s="274">
        <v>43523</v>
      </c>
      <c r="U92" s="267" t="s">
        <v>1308</v>
      </c>
      <c r="V92" s="262">
        <v>211591150</v>
      </c>
      <c r="W92" s="265">
        <v>41327</v>
      </c>
      <c r="X92" s="258" t="s">
        <v>1308</v>
      </c>
    </row>
    <row r="93" spans="1:24" x14ac:dyDescent="0.25">
      <c r="A93" s="223">
        <v>89</v>
      </c>
      <c r="B93" s="143" t="s">
        <v>201</v>
      </c>
      <c r="C93" s="142" t="s">
        <v>202</v>
      </c>
      <c r="D93" s="37">
        <v>40</v>
      </c>
      <c r="E93" s="37"/>
      <c r="F93" s="37"/>
      <c r="G93" s="37"/>
      <c r="H93" s="37">
        <v>30</v>
      </c>
      <c r="I93" s="37"/>
      <c r="J93" s="37">
        <v>10</v>
      </c>
      <c r="K93" s="37"/>
      <c r="L93" s="37"/>
      <c r="M93" s="37"/>
      <c r="N93" s="37"/>
      <c r="O93" s="37">
        <v>5</v>
      </c>
      <c r="P93" s="143"/>
      <c r="Q93" s="255">
        <f t="shared" si="1"/>
        <v>85</v>
      </c>
      <c r="R93" s="264" t="s">
        <v>1314</v>
      </c>
      <c r="S93" s="267">
        <v>211897645</v>
      </c>
      <c r="T93" s="274">
        <v>43111</v>
      </c>
      <c r="U93" s="267" t="s">
        <v>1308</v>
      </c>
      <c r="V93" s="273">
        <v>211687661</v>
      </c>
      <c r="W93" s="265">
        <v>41338</v>
      </c>
      <c r="X93" s="258" t="s">
        <v>1308</v>
      </c>
    </row>
    <row r="94" spans="1:24" x14ac:dyDescent="0.25">
      <c r="A94" s="223">
        <v>90</v>
      </c>
      <c r="B94" s="142" t="s">
        <v>286</v>
      </c>
      <c r="C94" s="142" t="s">
        <v>287</v>
      </c>
      <c r="D94" s="37">
        <v>40</v>
      </c>
      <c r="E94" s="37"/>
      <c r="F94" s="37"/>
      <c r="G94" s="37"/>
      <c r="H94" s="37">
        <v>30</v>
      </c>
      <c r="I94" s="37"/>
      <c r="J94" s="37">
        <v>10</v>
      </c>
      <c r="K94" s="37"/>
      <c r="L94" s="37"/>
      <c r="M94" s="37"/>
      <c r="N94" s="37"/>
      <c r="O94" s="37">
        <v>5</v>
      </c>
      <c r="P94" s="143"/>
      <c r="Q94" s="255">
        <f>SUM(D94:O94)</f>
        <v>85</v>
      </c>
      <c r="R94" s="264" t="s">
        <v>1315</v>
      </c>
      <c r="S94" s="267">
        <v>215051327</v>
      </c>
      <c r="T94" s="274">
        <v>41913</v>
      </c>
      <c r="U94" s="267" t="s">
        <v>1308</v>
      </c>
      <c r="V94" s="262">
        <v>215051362</v>
      </c>
      <c r="W94" s="265">
        <v>43704</v>
      </c>
      <c r="X94" s="258" t="s">
        <v>1308</v>
      </c>
    </row>
    <row r="95" spans="1:24" x14ac:dyDescent="0.25">
      <c r="A95" s="223">
        <v>91</v>
      </c>
      <c r="B95" s="143" t="s">
        <v>207</v>
      </c>
      <c r="C95" s="142" t="s">
        <v>208</v>
      </c>
      <c r="D95" s="37">
        <v>40</v>
      </c>
      <c r="E95" s="37"/>
      <c r="F95" s="37"/>
      <c r="G95" s="37"/>
      <c r="H95" s="37">
        <v>30</v>
      </c>
      <c r="I95" s="37"/>
      <c r="J95" s="37">
        <v>10</v>
      </c>
      <c r="K95" s="37"/>
      <c r="L95" s="37"/>
      <c r="M95" s="37"/>
      <c r="N95" s="37"/>
      <c r="O95" s="37">
        <v>5</v>
      </c>
      <c r="P95" s="143"/>
      <c r="Q95" s="255">
        <f t="shared" si="1"/>
        <v>85</v>
      </c>
      <c r="R95" s="264" t="s">
        <v>1316</v>
      </c>
      <c r="S95" s="267">
        <v>215246105</v>
      </c>
      <c r="T95" s="274">
        <v>39553</v>
      </c>
      <c r="U95" s="267" t="s">
        <v>1308</v>
      </c>
      <c r="V95" s="259">
        <v>215179141</v>
      </c>
      <c r="W95" s="260">
        <v>39001</v>
      </c>
      <c r="X95" s="258" t="s">
        <v>1308</v>
      </c>
    </row>
    <row r="96" spans="1:24" x14ac:dyDescent="0.25">
      <c r="A96" s="223">
        <v>92</v>
      </c>
      <c r="B96" s="142" t="s">
        <v>168</v>
      </c>
      <c r="C96" s="142" t="s">
        <v>101</v>
      </c>
      <c r="D96" s="37">
        <v>40</v>
      </c>
      <c r="E96" s="37"/>
      <c r="F96" s="37"/>
      <c r="G96" s="37"/>
      <c r="H96" s="37">
        <v>30</v>
      </c>
      <c r="I96" s="37"/>
      <c r="J96" s="37">
        <v>10</v>
      </c>
      <c r="K96" s="37"/>
      <c r="L96" s="37"/>
      <c r="M96" s="37"/>
      <c r="N96" s="37"/>
      <c r="O96" s="37">
        <v>5</v>
      </c>
      <c r="P96" s="143"/>
      <c r="Q96" s="255">
        <f t="shared" si="1"/>
        <v>85</v>
      </c>
      <c r="R96" s="264" t="s">
        <v>1317</v>
      </c>
      <c r="S96" s="267">
        <v>215263017</v>
      </c>
      <c r="T96" s="274">
        <v>39583</v>
      </c>
      <c r="U96" s="267" t="s">
        <v>1308</v>
      </c>
      <c r="V96" s="259">
        <v>215070078</v>
      </c>
      <c r="W96" s="260">
        <v>42479</v>
      </c>
      <c r="X96" s="258" t="s">
        <v>1308</v>
      </c>
    </row>
    <row r="97" spans="1:24" x14ac:dyDescent="0.25">
      <c r="A97" s="223">
        <v>93</v>
      </c>
      <c r="B97" s="146" t="s">
        <v>213</v>
      </c>
      <c r="C97" s="142" t="s">
        <v>214</v>
      </c>
      <c r="D97" s="37">
        <v>40</v>
      </c>
      <c r="E97" s="37"/>
      <c r="F97" s="37"/>
      <c r="G97" s="37"/>
      <c r="H97" s="37">
        <v>30</v>
      </c>
      <c r="I97" s="37"/>
      <c r="J97" s="37">
        <v>10</v>
      </c>
      <c r="K97" s="37"/>
      <c r="L97" s="37"/>
      <c r="M97" s="37"/>
      <c r="N97" s="37"/>
      <c r="O97" s="37">
        <v>5</v>
      </c>
      <c r="P97" s="143"/>
      <c r="Q97" s="255">
        <f t="shared" si="1"/>
        <v>85</v>
      </c>
      <c r="R97" s="264" t="s">
        <v>1318</v>
      </c>
      <c r="S97" s="267">
        <v>215047029</v>
      </c>
      <c r="T97" s="274">
        <v>38930</v>
      </c>
      <c r="U97" s="267" t="s">
        <v>1308</v>
      </c>
      <c r="V97" s="259">
        <v>215020144</v>
      </c>
      <c r="W97" s="260">
        <v>39319</v>
      </c>
      <c r="X97" s="258" t="s">
        <v>1308</v>
      </c>
    </row>
    <row r="98" spans="1:24" x14ac:dyDescent="0.25">
      <c r="A98" s="223">
        <v>94</v>
      </c>
      <c r="B98" s="142" t="s">
        <v>78</v>
      </c>
      <c r="C98" s="142" t="s">
        <v>327</v>
      </c>
      <c r="D98" s="37">
        <v>40</v>
      </c>
      <c r="E98" s="37"/>
      <c r="F98" s="37"/>
      <c r="G98" s="37"/>
      <c r="H98" s="37">
        <v>30</v>
      </c>
      <c r="I98" s="37"/>
      <c r="J98" s="37">
        <v>10</v>
      </c>
      <c r="K98" s="37"/>
      <c r="L98" s="37"/>
      <c r="M98" s="37"/>
      <c r="N98" s="37"/>
      <c r="O98" s="37">
        <v>5</v>
      </c>
      <c r="P98" s="143"/>
      <c r="Q98" s="255">
        <f>SUM(D98:O98)</f>
        <v>85</v>
      </c>
      <c r="R98" s="264" t="s">
        <v>1355</v>
      </c>
      <c r="S98" s="267">
        <v>221156794</v>
      </c>
      <c r="T98" s="274">
        <v>42793</v>
      </c>
      <c r="U98" s="267" t="s">
        <v>1356</v>
      </c>
      <c r="V98" s="259">
        <v>211889829</v>
      </c>
      <c r="W98" s="260">
        <v>42685</v>
      </c>
      <c r="X98" s="258" t="s">
        <v>1308</v>
      </c>
    </row>
    <row r="99" spans="1:24" x14ac:dyDescent="0.25">
      <c r="A99" s="223">
        <v>95</v>
      </c>
      <c r="B99" s="142" t="s">
        <v>219</v>
      </c>
      <c r="C99" s="142" t="s">
        <v>220</v>
      </c>
      <c r="D99" s="37">
        <v>40</v>
      </c>
      <c r="E99" s="37"/>
      <c r="F99" s="37"/>
      <c r="G99" s="37"/>
      <c r="H99" s="37">
        <v>30</v>
      </c>
      <c r="I99" s="37"/>
      <c r="J99" s="37">
        <v>10</v>
      </c>
      <c r="K99" s="37"/>
      <c r="L99" s="37"/>
      <c r="M99" s="37"/>
      <c r="N99" s="37"/>
      <c r="O99" s="37">
        <v>5</v>
      </c>
      <c r="P99" s="143"/>
      <c r="Q99" s="255">
        <f t="shared" si="1"/>
        <v>85</v>
      </c>
      <c r="R99" s="264" t="s">
        <v>1319</v>
      </c>
      <c r="S99" s="267">
        <v>215138986</v>
      </c>
      <c r="T99" s="274">
        <v>40401</v>
      </c>
      <c r="U99" s="267" t="s">
        <v>1308</v>
      </c>
      <c r="V99" s="259">
        <v>211895295</v>
      </c>
      <c r="W99" s="260">
        <v>40060</v>
      </c>
      <c r="X99" s="258" t="s">
        <v>1308</v>
      </c>
    </row>
    <row r="100" spans="1:24" x14ac:dyDescent="0.25">
      <c r="A100" s="223">
        <v>96</v>
      </c>
      <c r="B100" s="146" t="s">
        <v>371</v>
      </c>
      <c r="C100" s="142" t="s">
        <v>372</v>
      </c>
      <c r="D100" s="37">
        <v>40</v>
      </c>
      <c r="E100" s="37"/>
      <c r="F100" s="37"/>
      <c r="G100" s="37"/>
      <c r="H100" s="37">
        <v>30</v>
      </c>
      <c r="I100" s="37"/>
      <c r="J100" s="37">
        <v>10</v>
      </c>
      <c r="K100" s="37"/>
      <c r="L100" s="37"/>
      <c r="M100" s="37"/>
      <c r="N100" s="37"/>
      <c r="O100" s="37">
        <v>5</v>
      </c>
      <c r="P100" s="143"/>
      <c r="Q100" s="255">
        <f>SUM(D100:O100)</f>
        <v>85</v>
      </c>
      <c r="R100" s="264" t="s">
        <v>1357</v>
      </c>
      <c r="S100" s="267">
        <v>211888171</v>
      </c>
      <c r="T100" s="274">
        <v>40845</v>
      </c>
      <c r="U100" s="267" t="s">
        <v>1308</v>
      </c>
      <c r="V100" s="259">
        <v>211857964</v>
      </c>
      <c r="W100" s="260">
        <v>43343</v>
      </c>
      <c r="X100" s="258" t="s">
        <v>1308</v>
      </c>
    </row>
    <row r="101" spans="1:24" x14ac:dyDescent="0.25">
      <c r="A101" s="223">
        <v>97</v>
      </c>
      <c r="B101" s="142" t="s">
        <v>171</v>
      </c>
      <c r="C101" s="142" t="s">
        <v>142</v>
      </c>
      <c r="D101" s="37">
        <v>40</v>
      </c>
      <c r="E101" s="37"/>
      <c r="F101" s="37"/>
      <c r="G101" s="37"/>
      <c r="H101" s="37">
        <v>30</v>
      </c>
      <c r="I101" s="37"/>
      <c r="J101" s="37">
        <v>10</v>
      </c>
      <c r="K101" s="37"/>
      <c r="L101" s="37"/>
      <c r="M101" s="37"/>
      <c r="N101" s="37"/>
      <c r="O101" s="37">
        <v>5</v>
      </c>
      <c r="P101" s="143"/>
      <c r="Q101" s="255">
        <f t="shared" si="1"/>
        <v>85</v>
      </c>
      <c r="R101" s="264" t="s">
        <v>1320</v>
      </c>
      <c r="S101" s="267">
        <v>215036233</v>
      </c>
      <c r="T101" s="274">
        <v>43451</v>
      </c>
      <c r="U101" s="267" t="s">
        <v>1308</v>
      </c>
      <c r="V101" s="259">
        <v>215026122</v>
      </c>
      <c r="W101" s="260">
        <v>42200</v>
      </c>
      <c r="X101" s="258" t="s">
        <v>1308</v>
      </c>
    </row>
    <row r="102" spans="1:24" x14ac:dyDescent="0.25">
      <c r="A102" s="223">
        <v>98</v>
      </c>
      <c r="B102" s="143" t="s">
        <v>49</v>
      </c>
      <c r="C102" s="142" t="s">
        <v>76</v>
      </c>
      <c r="D102" s="37">
        <v>40</v>
      </c>
      <c r="E102" s="37"/>
      <c r="F102" s="37"/>
      <c r="G102" s="37"/>
      <c r="H102" s="37">
        <v>30</v>
      </c>
      <c r="I102" s="37"/>
      <c r="J102" s="37">
        <v>10</v>
      </c>
      <c r="K102" s="37"/>
      <c r="L102" s="37"/>
      <c r="M102" s="37"/>
      <c r="N102" s="37"/>
      <c r="O102" s="37">
        <v>5</v>
      </c>
      <c r="P102" s="143"/>
      <c r="Q102" s="255">
        <f t="shared" si="1"/>
        <v>85</v>
      </c>
      <c r="R102" s="264" t="s">
        <v>1321</v>
      </c>
      <c r="S102" s="267">
        <v>211574229</v>
      </c>
      <c r="T102" s="274">
        <v>40336</v>
      </c>
      <c r="U102" s="267" t="s">
        <v>1308</v>
      </c>
      <c r="V102" s="259">
        <v>211523729</v>
      </c>
      <c r="W102" s="260">
        <v>43605</v>
      </c>
      <c r="X102" s="258" t="s">
        <v>1308</v>
      </c>
    </row>
    <row r="103" spans="1:24" x14ac:dyDescent="0.25">
      <c r="A103" s="223">
        <v>99</v>
      </c>
      <c r="B103" s="143" t="s">
        <v>160</v>
      </c>
      <c r="C103" s="142" t="s">
        <v>111</v>
      </c>
      <c r="D103" s="37">
        <v>40</v>
      </c>
      <c r="E103" s="37"/>
      <c r="F103" s="37"/>
      <c r="G103" s="37"/>
      <c r="H103" s="37">
        <v>30</v>
      </c>
      <c r="I103" s="37"/>
      <c r="J103" s="37">
        <v>10</v>
      </c>
      <c r="K103" s="37"/>
      <c r="L103" s="37"/>
      <c r="M103" s="37"/>
      <c r="N103" s="37"/>
      <c r="O103" s="37">
        <v>5</v>
      </c>
      <c r="P103" s="143"/>
      <c r="Q103" s="255">
        <f t="shared" si="1"/>
        <v>85</v>
      </c>
      <c r="R103" s="264" t="s">
        <v>1322</v>
      </c>
      <c r="S103" s="267">
        <v>211814393</v>
      </c>
      <c r="T103" s="274">
        <v>43717</v>
      </c>
      <c r="U103" s="267" t="s">
        <v>1308</v>
      </c>
      <c r="V103" s="259">
        <v>215054573</v>
      </c>
      <c r="W103" s="260">
        <v>43228</v>
      </c>
      <c r="X103" s="258" t="s">
        <v>1308</v>
      </c>
    </row>
    <row r="104" spans="1:24" x14ac:dyDescent="0.25">
      <c r="A104" s="223">
        <v>100</v>
      </c>
      <c r="B104" s="142" t="s">
        <v>225</v>
      </c>
      <c r="C104" s="142" t="s">
        <v>226</v>
      </c>
      <c r="D104" s="37">
        <v>40</v>
      </c>
      <c r="E104" s="37"/>
      <c r="F104" s="37"/>
      <c r="G104" s="37"/>
      <c r="H104" s="37">
        <v>30</v>
      </c>
      <c r="I104" s="37"/>
      <c r="J104" s="37">
        <v>10</v>
      </c>
      <c r="K104" s="37"/>
      <c r="L104" s="37"/>
      <c r="M104" s="37"/>
      <c r="N104" s="37"/>
      <c r="O104" s="37">
        <v>5</v>
      </c>
      <c r="P104" s="143"/>
      <c r="Q104" s="255">
        <f t="shared" si="1"/>
        <v>85</v>
      </c>
      <c r="R104" s="264" t="s">
        <v>1323</v>
      </c>
      <c r="S104" s="267">
        <v>211775693</v>
      </c>
      <c r="T104" s="274">
        <v>41767</v>
      </c>
      <c r="U104" s="267" t="s">
        <v>1308</v>
      </c>
      <c r="V104" s="262">
        <v>211828659</v>
      </c>
      <c r="W104" s="260">
        <v>42794</v>
      </c>
      <c r="X104" s="258" t="s">
        <v>1308</v>
      </c>
    </row>
    <row r="105" spans="1:24" x14ac:dyDescent="0.25">
      <c r="A105" s="223">
        <v>101</v>
      </c>
      <c r="B105" s="143" t="s">
        <v>209</v>
      </c>
      <c r="C105" s="142" t="s">
        <v>210</v>
      </c>
      <c r="D105" s="37">
        <v>40</v>
      </c>
      <c r="E105" s="37"/>
      <c r="F105" s="37"/>
      <c r="G105" s="37"/>
      <c r="H105" s="37">
        <v>30</v>
      </c>
      <c r="I105" s="37"/>
      <c r="J105" s="37">
        <v>10</v>
      </c>
      <c r="K105" s="37"/>
      <c r="L105" s="37"/>
      <c r="M105" s="37"/>
      <c r="N105" s="37"/>
      <c r="O105" s="37">
        <v>5</v>
      </c>
      <c r="P105" s="143"/>
      <c r="Q105" s="255">
        <f t="shared" si="1"/>
        <v>85</v>
      </c>
      <c r="R105" s="264" t="s">
        <v>1324</v>
      </c>
      <c r="S105" s="267">
        <v>215505440</v>
      </c>
      <c r="T105" s="274">
        <v>41985</v>
      </c>
      <c r="U105" s="267" t="s">
        <v>1308</v>
      </c>
      <c r="V105" s="259">
        <v>211622853</v>
      </c>
      <c r="W105" s="260">
        <v>41990</v>
      </c>
      <c r="X105" s="258" t="s">
        <v>1308</v>
      </c>
    </row>
    <row r="106" spans="1:24" x14ac:dyDescent="0.25">
      <c r="A106" s="223">
        <v>102</v>
      </c>
      <c r="B106" s="142" t="s">
        <v>89</v>
      </c>
      <c r="C106" s="142" t="s">
        <v>169</v>
      </c>
      <c r="D106" s="37">
        <v>40</v>
      </c>
      <c r="E106" s="37"/>
      <c r="F106" s="37"/>
      <c r="G106" s="37"/>
      <c r="H106" s="37">
        <v>30</v>
      </c>
      <c r="I106" s="37"/>
      <c r="J106" s="37">
        <v>10</v>
      </c>
      <c r="K106" s="37"/>
      <c r="L106" s="37"/>
      <c r="M106" s="37"/>
      <c r="N106" s="37"/>
      <c r="O106" s="37">
        <v>5</v>
      </c>
      <c r="P106" s="143"/>
      <c r="Q106" s="255">
        <f t="shared" si="1"/>
        <v>85</v>
      </c>
      <c r="R106" s="264" t="s">
        <v>1325</v>
      </c>
      <c r="S106" s="267">
        <v>215154015</v>
      </c>
      <c r="T106" s="274">
        <v>38904</v>
      </c>
      <c r="U106" s="267" t="s">
        <v>1308</v>
      </c>
      <c r="V106" s="259">
        <v>215048595</v>
      </c>
      <c r="W106" s="260">
        <v>42104</v>
      </c>
      <c r="X106" s="258" t="s">
        <v>1308</v>
      </c>
    </row>
    <row r="107" spans="1:24" x14ac:dyDescent="0.25">
      <c r="A107" s="223">
        <v>103</v>
      </c>
      <c r="B107" s="142" t="s">
        <v>227</v>
      </c>
      <c r="C107" s="142" t="s">
        <v>169</v>
      </c>
      <c r="D107" s="37">
        <v>40</v>
      </c>
      <c r="E107" s="37"/>
      <c r="F107" s="37"/>
      <c r="G107" s="37"/>
      <c r="H107" s="37">
        <v>30</v>
      </c>
      <c r="I107" s="37"/>
      <c r="J107" s="37">
        <v>10</v>
      </c>
      <c r="K107" s="37"/>
      <c r="L107" s="37"/>
      <c r="M107" s="37"/>
      <c r="N107" s="37"/>
      <c r="O107" s="37">
        <v>5</v>
      </c>
      <c r="P107" s="143"/>
      <c r="Q107" s="255">
        <f t="shared" si="1"/>
        <v>85</v>
      </c>
      <c r="R107" s="264" t="s">
        <v>1350</v>
      </c>
      <c r="S107" s="267">
        <v>211768195</v>
      </c>
      <c r="T107" s="274">
        <v>41964</v>
      </c>
      <c r="U107" s="267" t="s">
        <v>1308</v>
      </c>
      <c r="V107" s="266">
        <v>211607628</v>
      </c>
      <c r="W107" s="260">
        <v>42088</v>
      </c>
      <c r="X107" s="258" t="s">
        <v>1308</v>
      </c>
    </row>
    <row r="108" spans="1:24" x14ac:dyDescent="0.25">
      <c r="A108" s="223">
        <v>104</v>
      </c>
      <c r="B108" s="142" t="s">
        <v>163</v>
      </c>
      <c r="C108" s="142" t="s">
        <v>164</v>
      </c>
      <c r="D108" s="37">
        <v>40</v>
      </c>
      <c r="E108" s="37"/>
      <c r="F108" s="37"/>
      <c r="G108" s="37"/>
      <c r="H108" s="37">
        <v>30</v>
      </c>
      <c r="I108" s="37"/>
      <c r="J108" s="37">
        <v>10</v>
      </c>
      <c r="K108" s="37"/>
      <c r="L108" s="37"/>
      <c r="M108" s="37"/>
      <c r="N108" s="37"/>
      <c r="O108" s="37">
        <v>5</v>
      </c>
      <c r="P108" s="143"/>
      <c r="Q108" s="255">
        <f t="shared" si="1"/>
        <v>85</v>
      </c>
      <c r="R108" s="264" t="s">
        <v>1326</v>
      </c>
      <c r="S108" s="267">
        <v>211637197</v>
      </c>
      <c r="T108" s="274">
        <v>40290</v>
      </c>
      <c r="U108" s="267" t="s">
        <v>1308</v>
      </c>
      <c r="V108" s="259">
        <v>211621409</v>
      </c>
      <c r="W108" s="260">
        <v>41368</v>
      </c>
      <c r="X108" s="258" t="s">
        <v>1308</v>
      </c>
    </row>
    <row r="109" spans="1:24" x14ac:dyDescent="0.25">
      <c r="A109" s="223">
        <v>105</v>
      </c>
      <c r="B109" s="142" t="s">
        <v>339</v>
      </c>
      <c r="C109" s="142" t="s">
        <v>164</v>
      </c>
      <c r="D109" s="37">
        <v>40</v>
      </c>
      <c r="E109" s="37"/>
      <c r="F109" s="37"/>
      <c r="G109" s="37"/>
      <c r="H109" s="37">
        <v>30</v>
      </c>
      <c r="I109" s="37"/>
      <c r="J109" s="37">
        <v>10</v>
      </c>
      <c r="K109" s="37"/>
      <c r="L109" s="37"/>
      <c r="M109" s="37"/>
      <c r="N109" s="37"/>
      <c r="O109" s="37">
        <v>5</v>
      </c>
      <c r="P109" s="143"/>
      <c r="Q109" s="255">
        <f>SUM(D109:O109)</f>
        <v>85</v>
      </c>
      <c r="R109" s="264" t="s">
        <v>1358</v>
      </c>
      <c r="S109" s="267">
        <v>215058423</v>
      </c>
      <c r="T109" s="274">
        <v>41416</v>
      </c>
      <c r="U109" s="267" t="s">
        <v>1308</v>
      </c>
      <c r="V109" s="261">
        <v>215070116</v>
      </c>
      <c r="W109" s="260">
        <v>42954</v>
      </c>
      <c r="X109" s="258" t="s">
        <v>1308</v>
      </c>
    </row>
    <row r="110" spans="1:24" x14ac:dyDescent="0.25">
      <c r="A110" s="223">
        <v>106</v>
      </c>
      <c r="B110" s="146" t="s">
        <v>221</v>
      </c>
      <c r="C110" s="142" t="s">
        <v>222</v>
      </c>
      <c r="D110" s="37">
        <v>40</v>
      </c>
      <c r="E110" s="37"/>
      <c r="F110" s="37"/>
      <c r="G110" s="37"/>
      <c r="H110" s="37">
        <v>30</v>
      </c>
      <c r="I110" s="37"/>
      <c r="J110" s="37">
        <v>10</v>
      </c>
      <c r="K110" s="37"/>
      <c r="L110" s="37"/>
      <c r="M110" s="37"/>
      <c r="N110" s="37"/>
      <c r="O110" s="37">
        <v>5</v>
      </c>
      <c r="P110" s="143"/>
      <c r="Q110" s="255">
        <f t="shared" si="1"/>
        <v>85</v>
      </c>
      <c r="R110" s="264" t="s">
        <v>1327</v>
      </c>
      <c r="S110" s="267">
        <v>211889335</v>
      </c>
      <c r="T110" s="274">
        <v>42874</v>
      </c>
      <c r="U110" s="267" t="s">
        <v>1308</v>
      </c>
      <c r="V110" s="259">
        <v>211585208</v>
      </c>
      <c r="W110" s="260">
        <v>40376</v>
      </c>
      <c r="X110" s="258" t="s">
        <v>1308</v>
      </c>
    </row>
    <row r="111" spans="1:24" x14ac:dyDescent="0.25">
      <c r="A111" s="223">
        <v>107</v>
      </c>
      <c r="B111" s="143" t="s">
        <v>188</v>
      </c>
      <c r="C111" s="142" t="s">
        <v>189</v>
      </c>
      <c r="D111" s="37">
        <v>40</v>
      </c>
      <c r="E111" s="37"/>
      <c r="F111" s="37"/>
      <c r="G111" s="37"/>
      <c r="H111" s="37">
        <v>30</v>
      </c>
      <c r="I111" s="37"/>
      <c r="J111" s="37">
        <v>10</v>
      </c>
      <c r="K111" s="37"/>
      <c r="L111" s="37"/>
      <c r="M111" s="37"/>
      <c r="N111" s="37"/>
      <c r="O111" s="37">
        <v>5</v>
      </c>
      <c r="P111" s="143"/>
      <c r="Q111" s="255">
        <f t="shared" si="1"/>
        <v>85</v>
      </c>
      <c r="R111" s="264" t="s">
        <v>1328</v>
      </c>
      <c r="S111" s="267">
        <v>215002657</v>
      </c>
      <c r="T111" s="274">
        <v>43650</v>
      </c>
      <c r="U111" s="267" t="s">
        <v>1308</v>
      </c>
      <c r="V111" s="259">
        <v>211853895</v>
      </c>
      <c r="W111" s="260">
        <v>41680</v>
      </c>
      <c r="X111" s="258" t="s">
        <v>1308</v>
      </c>
    </row>
    <row r="112" spans="1:24" x14ac:dyDescent="0.25">
      <c r="A112" s="223">
        <v>108</v>
      </c>
      <c r="B112" s="142" t="s">
        <v>215</v>
      </c>
      <c r="C112" s="142" t="s">
        <v>216</v>
      </c>
      <c r="D112" s="37">
        <v>40</v>
      </c>
      <c r="E112" s="37"/>
      <c r="F112" s="37"/>
      <c r="G112" s="37"/>
      <c r="H112" s="37">
        <v>30</v>
      </c>
      <c r="I112" s="37"/>
      <c r="J112" s="37">
        <v>10</v>
      </c>
      <c r="K112" s="37"/>
      <c r="L112" s="37"/>
      <c r="M112" s="37"/>
      <c r="N112" s="37"/>
      <c r="O112" s="37">
        <v>5</v>
      </c>
      <c r="P112" s="143"/>
      <c r="Q112" s="255">
        <f t="shared" si="1"/>
        <v>85</v>
      </c>
      <c r="R112" s="264" t="s">
        <v>1329</v>
      </c>
      <c r="S112" s="267">
        <v>211775751</v>
      </c>
      <c r="T112" s="274">
        <v>38657</v>
      </c>
      <c r="U112" s="267" t="s">
        <v>1308</v>
      </c>
      <c r="V112" s="267">
        <v>211850071</v>
      </c>
      <c r="W112" s="260">
        <v>43392</v>
      </c>
      <c r="X112" s="258" t="s">
        <v>1308</v>
      </c>
    </row>
    <row r="113" spans="1:24" x14ac:dyDescent="0.25">
      <c r="A113" s="223">
        <v>109</v>
      </c>
      <c r="B113" s="146" t="s">
        <v>217</v>
      </c>
      <c r="C113" s="142" t="s">
        <v>218</v>
      </c>
      <c r="D113" s="37">
        <v>40</v>
      </c>
      <c r="E113" s="37"/>
      <c r="F113" s="37"/>
      <c r="G113" s="37"/>
      <c r="H113" s="37">
        <v>30</v>
      </c>
      <c r="I113" s="37"/>
      <c r="J113" s="37">
        <v>10</v>
      </c>
      <c r="K113" s="37"/>
      <c r="L113" s="37"/>
      <c r="M113" s="37"/>
      <c r="N113" s="37"/>
      <c r="O113" s="37">
        <v>5</v>
      </c>
      <c r="P113" s="143"/>
      <c r="Q113" s="255">
        <f t="shared" si="1"/>
        <v>85</v>
      </c>
      <c r="R113" s="264" t="s">
        <v>1351</v>
      </c>
      <c r="S113" s="267">
        <v>211827844</v>
      </c>
      <c r="T113" s="274">
        <v>38944</v>
      </c>
      <c r="U113" s="267" t="s">
        <v>1308</v>
      </c>
      <c r="V113" s="259">
        <v>211653576</v>
      </c>
      <c r="W113" s="260">
        <v>37763</v>
      </c>
      <c r="X113" s="258" t="s">
        <v>1308</v>
      </c>
    </row>
    <row r="114" spans="1:24" x14ac:dyDescent="0.25">
      <c r="A114" s="223">
        <v>110</v>
      </c>
      <c r="B114" s="142" t="s">
        <v>172</v>
      </c>
      <c r="C114" s="142" t="s">
        <v>173</v>
      </c>
      <c r="D114" s="37">
        <v>40</v>
      </c>
      <c r="E114" s="37"/>
      <c r="F114" s="37"/>
      <c r="G114" s="37"/>
      <c r="H114" s="37">
        <v>30</v>
      </c>
      <c r="I114" s="37"/>
      <c r="J114" s="37">
        <v>10</v>
      </c>
      <c r="K114" s="37"/>
      <c r="L114" s="37"/>
      <c r="M114" s="37"/>
      <c r="N114" s="37"/>
      <c r="O114" s="37">
        <v>5</v>
      </c>
      <c r="P114" s="143"/>
      <c r="Q114" s="255">
        <f t="shared" si="1"/>
        <v>85</v>
      </c>
      <c r="R114" s="264" t="s">
        <v>1330</v>
      </c>
      <c r="S114" s="267">
        <v>215193943</v>
      </c>
      <c r="T114" s="274">
        <v>39294</v>
      </c>
      <c r="U114" s="267" t="s">
        <v>1308</v>
      </c>
      <c r="V114" s="261">
        <v>211878135</v>
      </c>
      <c r="W114" s="260">
        <v>42902</v>
      </c>
      <c r="X114" s="258" t="s">
        <v>1308</v>
      </c>
    </row>
    <row r="115" spans="1:24" x14ac:dyDescent="0.25">
      <c r="A115" s="223">
        <v>111</v>
      </c>
      <c r="B115" s="143" t="s">
        <v>182</v>
      </c>
      <c r="C115" s="142" t="s">
        <v>183</v>
      </c>
      <c r="D115" s="37">
        <v>40</v>
      </c>
      <c r="E115" s="37"/>
      <c r="F115" s="37"/>
      <c r="G115" s="37"/>
      <c r="H115" s="37">
        <v>30</v>
      </c>
      <c r="I115" s="37"/>
      <c r="J115" s="37">
        <v>10</v>
      </c>
      <c r="K115" s="37"/>
      <c r="L115" s="37"/>
      <c r="M115" s="37"/>
      <c r="N115" s="37"/>
      <c r="O115" s="37">
        <v>5</v>
      </c>
      <c r="P115" s="143"/>
      <c r="Q115" s="255">
        <f t="shared" si="1"/>
        <v>85</v>
      </c>
      <c r="R115" s="264" t="s">
        <v>1331</v>
      </c>
      <c r="S115" s="267">
        <v>215179219</v>
      </c>
      <c r="T115" s="274">
        <v>39002</v>
      </c>
      <c r="U115" s="267" t="s">
        <v>1308</v>
      </c>
      <c r="V115" s="259">
        <v>215137428</v>
      </c>
      <c r="W115" s="260">
        <v>39681</v>
      </c>
      <c r="X115" s="258" t="s">
        <v>1308</v>
      </c>
    </row>
    <row r="116" spans="1:24" x14ac:dyDescent="0.25">
      <c r="A116" s="47">
        <v>112</v>
      </c>
      <c r="B116" s="147" t="s">
        <v>230</v>
      </c>
      <c r="C116" s="148" t="s">
        <v>231</v>
      </c>
      <c r="D116" s="40">
        <v>40</v>
      </c>
      <c r="E116" s="40"/>
      <c r="F116" s="40"/>
      <c r="G116" s="40"/>
      <c r="H116" s="40">
        <v>30</v>
      </c>
      <c r="I116" s="40"/>
      <c r="J116" s="40"/>
      <c r="K116" s="40">
        <v>7</v>
      </c>
      <c r="L116" s="40"/>
      <c r="M116" s="40"/>
      <c r="N116" s="40"/>
      <c r="O116" s="40">
        <v>5</v>
      </c>
      <c r="P116" s="147"/>
      <c r="Q116" s="256">
        <f t="shared" si="1"/>
        <v>82</v>
      </c>
      <c r="R116" s="258" t="s">
        <v>1336</v>
      </c>
      <c r="S116" s="267">
        <v>211351129</v>
      </c>
      <c r="T116" s="274">
        <v>39000</v>
      </c>
      <c r="U116" s="267" t="s">
        <v>1308</v>
      </c>
      <c r="V116" s="259">
        <v>211172921</v>
      </c>
      <c r="W116" s="260">
        <v>40826</v>
      </c>
      <c r="X116" s="258" t="s">
        <v>1308</v>
      </c>
    </row>
    <row r="117" spans="1:24" x14ac:dyDescent="0.25">
      <c r="A117" s="224">
        <v>113</v>
      </c>
      <c r="B117" s="149" t="s">
        <v>267</v>
      </c>
      <c r="C117" s="148" t="s">
        <v>165</v>
      </c>
      <c r="D117" s="40">
        <v>40</v>
      </c>
      <c r="E117" s="40"/>
      <c r="F117" s="40"/>
      <c r="G117" s="40"/>
      <c r="H117" s="40">
        <v>30</v>
      </c>
      <c r="I117" s="40"/>
      <c r="J117" s="40"/>
      <c r="K117" s="40">
        <v>7</v>
      </c>
      <c r="L117" s="40"/>
      <c r="M117" s="40"/>
      <c r="N117" s="40"/>
      <c r="O117" s="40">
        <v>5</v>
      </c>
      <c r="P117" s="147"/>
      <c r="Q117" s="256">
        <f t="shared" si="1"/>
        <v>82</v>
      </c>
      <c r="R117" s="258" t="s">
        <v>1361</v>
      </c>
      <c r="S117" s="267">
        <v>211824337</v>
      </c>
      <c r="T117" s="274">
        <v>42209</v>
      </c>
      <c r="U117" s="267" t="s">
        <v>1308</v>
      </c>
      <c r="V117" s="259">
        <v>211627636</v>
      </c>
      <c r="W117" s="260">
        <v>43329</v>
      </c>
      <c r="X117" s="258" t="s">
        <v>1308</v>
      </c>
    </row>
    <row r="118" spans="1:24" x14ac:dyDescent="0.25">
      <c r="A118" s="224">
        <v>114</v>
      </c>
      <c r="B118" s="148" t="s">
        <v>274</v>
      </c>
      <c r="C118" s="148" t="s">
        <v>275</v>
      </c>
      <c r="D118" s="40">
        <v>40</v>
      </c>
      <c r="E118" s="40"/>
      <c r="F118" s="40"/>
      <c r="G118" s="40"/>
      <c r="H118" s="40">
        <v>30</v>
      </c>
      <c r="I118" s="40"/>
      <c r="J118" s="40"/>
      <c r="K118" s="40">
        <v>7</v>
      </c>
      <c r="L118" s="40"/>
      <c r="M118" s="40"/>
      <c r="N118" s="40"/>
      <c r="O118" s="40">
        <v>5</v>
      </c>
      <c r="P118" s="147"/>
      <c r="Q118" s="256">
        <f t="shared" si="1"/>
        <v>82</v>
      </c>
      <c r="R118" s="258" t="s">
        <v>1362</v>
      </c>
      <c r="S118" s="275" t="s">
        <v>1364</v>
      </c>
      <c r="T118" s="274">
        <v>40589</v>
      </c>
      <c r="U118" s="267" t="s">
        <v>1363</v>
      </c>
      <c r="V118" s="259">
        <v>211862977</v>
      </c>
      <c r="W118" s="260">
        <v>41782</v>
      </c>
      <c r="X118" s="258" t="s">
        <v>1308</v>
      </c>
    </row>
    <row r="119" spans="1:24" x14ac:dyDescent="0.25">
      <c r="A119" s="224">
        <v>115</v>
      </c>
      <c r="B119" s="147" t="s">
        <v>258</v>
      </c>
      <c r="C119" s="148" t="s">
        <v>259</v>
      </c>
      <c r="D119" s="40">
        <v>40</v>
      </c>
      <c r="E119" s="40"/>
      <c r="F119" s="40"/>
      <c r="G119" s="40"/>
      <c r="H119" s="40">
        <v>30</v>
      </c>
      <c r="I119" s="40"/>
      <c r="J119" s="40"/>
      <c r="K119" s="40">
        <v>7</v>
      </c>
      <c r="L119" s="40"/>
      <c r="M119" s="40"/>
      <c r="N119" s="40"/>
      <c r="O119" s="40">
        <v>5</v>
      </c>
      <c r="P119" s="147"/>
      <c r="Q119" s="256">
        <f t="shared" si="1"/>
        <v>82</v>
      </c>
      <c r="R119" s="258" t="s">
        <v>1365</v>
      </c>
      <c r="S119" s="267">
        <v>215182970</v>
      </c>
      <c r="T119" s="274">
        <v>39156</v>
      </c>
      <c r="U119" s="267" t="s">
        <v>1308</v>
      </c>
      <c r="V119" s="259">
        <v>215167664</v>
      </c>
      <c r="W119" s="260">
        <v>38925</v>
      </c>
      <c r="X119" s="258" t="s">
        <v>1308</v>
      </c>
    </row>
    <row r="120" spans="1:24" x14ac:dyDescent="0.25">
      <c r="A120" s="224">
        <v>116</v>
      </c>
      <c r="B120" s="150" t="s">
        <v>271</v>
      </c>
      <c r="C120" s="148" t="s">
        <v>272</v>
      </c>
      <c r="D120" s="40">
        <v>40</v>
      </c>
      <c r="E120" s="40"/>
      <c r="F120" s="40"/>
      <c r="G120" s="40"/>
      <c r="H120" s="40">
        <v>30</v>
      </c>
      <c r="I120" s="40"/>
      <c r="J120" s="40"/>
      <c r="K120" s="40">
        <v>7</v>
      </c>
      <c r="L120" s="40"/>
      <c r="M120" s="40"/>
      <c r="N120" s="40"/>
      <c r="O120" s="40">
        <v>5</v>
      </c>
      <c r="P120" s="147"/>
      <c r="Q120" s="256">
        <f t="shared" si="1"/>
        <v>82</v>
      </c>
      <c r="R120" s="258" t="s">
        <v>1366</v>
      </c>
      <c r="S120" s="267">
        <v>215304314</v>
      </c>
      <c r="T120" s="267"/>
      <c r="U120" s="267"/>
      <c r="V120" s="259">
        <v>211521533</v>
      </c>
      <c r="W120" s="260">
        <v>42626</v>
      </c>
      <c r="X120" s="258" t="s">
        <v>1308</v>
      </c>
    </row>
    <row r="121" spans="1:24" x14ac:dyDescent="0.25">
      <c r="A121" s="224">
        <v>117</v>
      </c>
      <c r="B121" s="150" t="s">
        <v>147</v>
      </c>
      <c r="C121" s="148" t="s">
        <v>270</v>
      </c>
      <c r="D121" s="40">
        <v>40</v>
      </c>
      <c r="E121" s="40"/>
      <c r="F121" s="40"/>
      <c r="G121" s="40"/>
      <c r="H121" s="40">
        <v>30</v>
      </c>
      <c r="I121" s="40"/>
      <c r="J121" s="40"/>
      <c r="K121" s="40">
        <v>7</v>
      </c>
      <c r="L121" s="40"/>
      <c r="M121" s="40"/>
      <c r="N121" s="40"/>
      <c r="O121" s="40">
        <v>5</v>
      </c>
      <c r="P121" s="147"/>
      <c r="Q121" s="256">
        <f t="shared" si="1"/>
        <v>82</v>
      </c>
      <c r="R121" s="258" t="s">
        <v>1367</v>
      </c>
      <c r="S121" s="267">
        <v>211136331</v>
      </c>
      <c r="T121" s="274">
        <v>39741</v>
      </c>
      <c r="U121" s="267" t="s">
        <v>1308</v>
      </c>
      <c r="V121" s="259">
        <v>210971339</v>
      </c>
      <c r="W121" s="260">
        <v>41599</v>
      </c>
      <c r="X121" s="258" t="s">
        <v>1308</v>
      </c>
    </row>
    <row r="122" spans="1:24" x14ac:dyDescent="0.25">
      <c r="A122" s="224">
        <v>118</v>
      </c>
      <c r="B122" s="148" t="s">
        <v>242</v>
      </c>
      <c r="C122" s="148" t="s">
        <v>179</v>
      </c>
      <c r="D122" s="40">
        <v>40</v>
      </c>
      <c r="E122" s="40"/>
      <c r="F122" s="40"/>
      <c r="G122" s="40"/>
      <c r="H122" s="40">
        <v>30</v>
      </c>
      <c r="I122" s="40"/>
      <c r="J122" s="40"/>
      <c r="K122" s="40">
        <v>7</v>
      </c>
      <c r="L122" s="40"/>
      <c r="M122" s="40"/>
      <c r="N122" s="40"/>
      <c r="O122" s="40">
        <v>5</v>
      </c>
      <c r="P122" s="147"/>
      <c r="Q122" s="256">
        <f t="shared" si="1"/>
        <v>82</v>
      </c>
      <c r="R122" s="258" t="s">
        <v>1368</v>
      </c>
      <c r="S122" s="267">
        <v>215221278</v>
      </c>
      <c r="T122" s="274">
        <v>39302</v>
      </c>
      <c r="U122" s="267" t="s">
        <v>1308</v>
      </c>
      <c r="V122" s="259">
        <v>215093693</v>
      </c>
      <c r="W122" s="260">
        <v>43112</v>
      </c>
      <c r="X122" s="258" t="s">
        <v>1308</v>
      </c>
    </row>
    <row r="123" spans="1:24" x14ac:dyDescent="0.25">
      <c r="A123" s="224">
        <v>119</v>
      </c>
      <c r="B123" s="150" t="s">
        <v>273</v>
      </c>
      <c r="C123" s="148" t="s">
        <v>70</v>
      </c>
      <c r="D123" s="40">
        <v>40</v>
      </c>
      <c r="E123" s="40"/>
      <c r="F123" s="40"/>
      <c r="G123" s="40"/>
      <c r="H123" s="40">
        <v>30</v>
      </c>
      <c r="I123" s="40"/>
      <c r="J123" s="40"/>
      <c r="K123" s="40">
        <v>7</v>
      </c>
      <c r="L123" s="40"/>
      <c r="M123" s="40"/>
      <c r="N123" s="40"/>
      <c r="O123" s="40">
        <v>5</v>
      </c>
      <c r="P123" s="147"/>
      <c r="Q123" s="256">
        <f t="shared" si="1"/>
        <v>82</v>
      </c>
      <c r="R123" s="258" t="s">
        <v>1369</v>
      </c>
      <c r="S123" s="267">
        <v>230505367</v>
      </c>
      <c r="T123" s="274">
        <v>41794</v>
      </c>
      <c r="U123" s="267" t="s">
        <v>1333</v>
      </c>
      <c r="V123" s="259">
        <v>211832212</v>
      </c>
      <c r="W123" s="260">
        <v>42423</v>
      </c>
      <c r="X123" s="258" t="s">
        <v>1308</v>
      </c>
    </row>
    <row r="124" spans="1:24" x14ac:dyDescent="0.25">
      <c r="A124" s="224">
        <v>120</v>
      </c>
      <c r="B124" s="148" t="s">
        <v>247</v>
      </c>
      <c r="C124" s="151" t="s">
        <v>248</v>
      </c>
      <c r="D124" s="40">
        <v>40</v>
      </c>
      <c r="E124" s="40"/>
      <c r="F124" s="40"/>
      <c r="G124" s="40"/>
      <c r="H124" s="40">
        <v>30</v>
      </c>
      <c r="I124" s="40"/>
      <c r="J124" s="40"/>
      <c r="K124" s="40">
        <v>7</v>
      </c>
      <c r="L124" s="40"/>
      <c r="M124" s="40"/>
      <c r="N124" s="40"/>
      <c r="O124" s="40">
        <v>5</v>
      </c>
      <c r="P124" s="147"/>
      <c r="Q124" s="256">
        <f t="shared" si="1"/>
        <v>82</v>
      </c>
      <c r="R124" s="258" t="s">
        <v>1370</v>
      </c>
      <c r="S124" s="267">
        <v>215555216</v>
      </c>
      <c r="T124" s="274">
        <v>42537</v>
      </c>
      <c r="U124" s="267" t="s">
        <v>1308</v>
      </c>
      <c r="V124" s="259">
        <v>211768877</v>
      </c>
      <c r="W124" s="260">
        <v>42432</v>
      </c>
      <c r="X124" s="258" t="s">
        <v>1308</v>
      </c>
    </row>
    <row r="125" spans="1:24" x14ac:dyDescent="0.25">
      <c r="A125" s="224">
        <v>121</v>
      </c>
      <c r="B125" s="147" t="s">
        <v>263</v>
      </c>
      <c r="C125" s="148" t="s">
        <v>144</v>
      </c>
      <c r="D125" s="40">
        <v>40</v>
      </c>
      <c r="E125" s="40"/>
      <c r="F125" s="40"/>
      <c r="G125" s="40"/>
      <c r="H125" s="40">
        <v>30</v>
      </c>
      <c r="I125" s="40"/>
      <c r="J125" s="40"/>
      <c r="K125" s="40">
        <v>7</v>
      </c>
      <c r="L125" s="40"/>
      <c r="M125" s="40"/>
      <c r="N125" s="40"/>
      <c r="O125" s="40">
        <v>5</v>
      </c>
      <c r="P125" s="147"/>
      <c r="Q125" s="256">
        <f t="shared" si="1"/>
        <v>82</v>
      </c>
      <c r="R125" s="258" t="s">
        <v>1371</v>
      </c>
      <c r="S125" s="267">
        <v>211581036</v>
      </c>
      <c r="T125" s="274">
        <v>41130</v>
      </c>
      <c r="U125" s="267" t="s">
        <v>1308</v>
      </c>
      <c r="V125" s="259">
        <v>211753217</v>
      </c>
      <c r="W125" s="260">
        <v>42121</v>
      </c>
      <c r="X125" s="258" t="s">
        <v>1308</v>
      </c>
    </row>
    <row r="126" spans="1:24" x14ac:dyDescent="0.25">
      <c r="A126" s="224">
        <v>122</v>
      </c>
      <c r="B126" s="147" t="s">
        <v>257</v>
      </c>
      <c r="C126" s="148" t="s">
        <v>129</v>
      </c>
      <c r="D126" s="40">
        <v>40</v>
      </c>
      <c r="E126" s="40"/>
      <c r="F126" s="40"/>
      <c r="G126" s="40"/>
      <c r="H126" s="40">
        <v>30</v>
      </c>
      <c r="I126" s="40"/>
      <c r="J126" s="40"/>
      <c r="K126" s="40">
        <v>7</v>
      </c>
      <c r="L126" s="40"/>
      <c r="M126" s="40"/>
      <c r="N126" s="40"/>
      <c r="O126" s="40">
        <v>5</v>
      </c>
      <c r="P126" s="147"/>
      <c r="Q126" s="256">
        <f t="shared" si="1"/>
        <v>82</v>
      </c>
      <c r="R126" s="258" t="s">
        <v>1372</v>
      </c>
      <c r="S126" s="267">
        <v>211853580</v>
      </c>
      <c r="T126" s="274">
        <v>41996</v>
      </c>
      <c r="U126" s="267" t="s">
        <v>1308</v>
      </c>
      <c r="V126" s="259">
        <v>215169909</v>
      </c>
      <c r="W126" s="260">
        <v>41404</v>
      </c>
      <c r="X126" s="258" t="s">
        <v>1308</v>
      </c>
    </row>
    <row r="127" spans="1:24" x14ac:dyDescent="0.25">
      <c r="A127" s="224">
        <v>123</v>
      </c>
      <c r="B127" s="150" t="s">
        <v>277</v>
      </c>
      <c r="C127" s="148" t="s">
        <v>177</v>
      </c>
      <c r="D127" s="40">
        <v>40</v>
      </c>
      <c r="E127" s="40"/>
      <c r="F127" s="40"/>
      <c r="G127" s="40"/>
      <c r="H127" s="40">
        <v>30</v>
      </c>
      <c r="I127" s="40"/>
      <c r="J127" s="40"/>
      <c r="K127" s="40">
        <v>7</v>
      </c>
      <c r="L127" s="40"/>
      <c r="M127" s="40"/>
      <c r="N127" s="40"/>
      <c r="O127" s="40">
        <v>5</v>
      </c>
      <c r="P127" s="147"/>
      <c r="Q127" s="256">
        <f t="shared" si="1"/>
        <v>82</v>
      </c>
      <c r="R127" s="258" t="s">
        <v>1373</v>
      </c>
      <c r="S127" s="267">
        <v>211283847</v>
      </c>
      <c r="T127" s="274">
        <v>37155</v>
      </c>
      <c r="U127" s="267" t="s">
        <v>1308</v>
      </c>
      <c r="V127" s="268">
        <v>211509729</v>
      </c>
      <c r="W127" s="260">
        <v>41689</v>
      </c>
      <c r="X127" s="258" t="s">
        <v>1308</v>
      </c>
    </row>
    <row r="128" spans="1:24" x14ac:dyDescent="0.25">
      <c r="A128" s="224">
        <v>124</v>
      </c>
      <c r="B128" s="148" t="s">
        <v>245</v>
      </c>
      <c r="C128" s="148" t="s">
        <v>246</v>
      </c>
      <c r="D128" s="40">
        <v>40</v>
      </c>
      <c r="E128" s="40"/>
      <c r="F128" s="40"/>
      <c r="G128" s="40"/>
      <c r="H128" s="40">
        <v>30</v>
      </c>
      <c r="I128" s="40"/>
      <c r="J128" s="40"/>
      <c r="K128" s="40">
        <v>7</v>
      </c>
      <c r="L128" s="40"/>
      <c r="M128" s="40"/>
      <c r="N128" s="40"/>
      <c r="O128" s="40">
        <v>5</v>
      </c>
      <c r="P128" s="147"/>
      <c r="Q128" s="256">
        <f t="shared" si="1"/>
        <v>82</v>
      </c>
      <c r="R128" s="258" t="s">
        <v>1374</v>
      </c>
      <c r="S128" s="267">
        <v>215181562</v>
      </c>
      <c r="T128" s="274">
        <v>41008</v>
      </c>
      <c r="U128" s="267" t="s">
        <v>1308</v>
      </c>
      <c r="V128" s="259">
        <v>12087273</v>
      </c>
      <c r="W128" s="260">
        <v>41866</v>
      </c>
      <c r="X128" s="284" t="s">
        <v>728</v>
      </c>
    </row>
    <row r="129" spans="1:24" x14ac:dyDescent="0.25">
      <c r="A129" s="224">
        <v>125</v>
      </c>
      <c r="B129" s="147" t="s">
        <v>262</v>
      </c>
      <c r="C129" s="148" t="s">
        <v>187</v>
      </c>
      <c r="D129" s="40">
        <v>40</v>
      </c>
      <c r="E129" s="40"/>
      <c r="F129" s="40"/>
      <c r="G129" s="40"/>
      <c r="H129" s="40">
        <v>30</v>
      </c>
      <c r="I129" s="40"/>
      <c r="J129" s="40"/>
      <c r="K129" s="40">
        <v>7</v>
      </c>
      <c r="L129" s="40"/>
      <c r="M129" s="40"/>
      <c r="N129" s="40"/>
      <c r="O129" s="40">
        <v>5</v>
      </c>
      <c r="P129" s="147"/>
      <c r="Q129" s="256">
        <f t="shared" si="1"/>
        <v>82</v>
      </c>
      <c r="R129" s="258" t="s">
        <v>1375</v>
      </c>
      <c r="S129" s="267">
        <v>211556204</v>
      </c>
      <c r="T129" s="274">
        <v>42010</v>
      </c>
      <c r="U129" s="267" t="s">
        <v>1308</v>
      </c>
      <c r="V129" s="259">
        <v>211612175</v>
      </c>
      <c r="W129" s="260">
        <v>42093</v>
      </c>
      <c r="X129" s="258" t="s">
        <v>1308</v>
      </c>
    </row>
    <row r="130" spans="1:24" x14ac:dyDescent="0.25">
      <c r="A130" s="224">
        <v>126</v>
      </c>
      <c r="B130" s="148" t="s">
        <v>188</v>
      </c>
      <c r="C130" s="148" t="s">
        <v>107</v>
      </c>
      <c r="D130" s="40">
        <v>40</v>
      </c>
      <c r="E130" s="40"/>
      <c r="F130" s="40"/>
      <c r="G130" s="40"/>
      <c r="H130" s="40">
        <v>30</v>
      </c>
      <c r="I130" s="40"/>
      <c r="J130" s="40"/>
      <c r="K130" s="40">
        <v>7</v>
      </c>
      <c r="L130" s="40"/>
      <c r="M130" s="40"/>
      <c r="N130" s="40"/>
      <c r="O130" s="40">
        <v>5</v>
      </c>
      <c r="P130" s="147"/>
      <c r="Q130" s="256">
        <f t="shared" si="1"/>
        <v>82</v>
      </c>
      <c r="R130" s="258" t="s">
        <v>186</v>
      </c>
      <c r="S130" s="267">
        <v>215153135</v>
      </c>
      <c r="T130" s="274">
        <v>42408</v>
      </c>
      <c r="U130" s="267" t="s">
        <v>1308</v>
      </c>
      <c r="V130" s="259">
        <v>215098770</v>
      </c>
      <c r="W130" s="260">
        <v>38524</v>
      </c>
      <c r="X130" s="258" t="s">
        <v>1308</v>
      </c>
    </row>
    <row r="131" spans="1:24" x14ac:dyDescent="0.25">
      <c r="A131" s="224">
        <v>127</v>
      </c>
      <c r="B131" s="148" t="s">
        <v>252</v>
      </c>
      <c r="C131" s="148" t="s">
        <v>253</v>
      </c>
      <c r="D131" s="40">
        <v>40</v>
      </c>
      <c r="E131" s="40"/>
      <c r="F131" s="40"/>
      <c r="G131" s="40"/>
      <c r="H131" s="40">
        <v>30</v>
      </c>
      <c r="I131" s="40"/>
      <c r="J131" s="40"/>
      <c r="K131" s="40">
        <v>7</v>
      </c>
      <c r="L131" s="40"/>
      <c r="M131" s="40"/>
      <c r="N131" s="40"/>
      <c r="O131" s="40">
        <v>5</v>
      </c>
      <c r="P131" s="147"/>
      <c r="Q131" s="256">
        <f t="shared" si="1"/>
        <v>82</v>
      </c>
      <c r="R131" s="258" t="s">
        <v>1468</v>
      </c>
      <c r="S131" s="267">
        <v>211697385</v>
      </c>
      <c r="T131" s="267" t="s">
        <v>1469</v>
      </c>
      <c r="U131" s="267" t="s">
        <v>1308</v>
      </c>
      <c r="V131" s="259">
        <v>211716448</v>
      </c>
      <c r="W131" s="260">
        <v>40131</v>
      </c>
      <c r="X131" s="258" t="s">
        <v>1308</v>
      </c>
    </row>
    <row r="132" spans="1:24" x14ac:dyDescent="0.25">
      <c r="A132" s="224">
        <v>128</v>
      </c>
      <c r="B132" s="150" t="s">
        <v>229</v>
      </c>
      <c r="C132" s="148" t="s">
        <v>162</v>
      </c>
      <c r="D132" s="40">
        <v>40</v>
      </c>
      <c r="E132" s="40"/>
      <c r="F132" s="40"/>
      <c r="G132" s="40"/>
      <c r="H132" s="40">
        <v>30</v>
      </c>
      <c r="I132" s="40"/>
      <c r="J132" s="40"/>
      <c r="K132" s="40">
        <v>7</v>
      </c>
      <c r="L132" s="40"/>
      <c r="M132" s="40"/>
      <c r="N132" s="40"/>
      <c r="O132" s="40">
        <v>5</v>
      </c>
      <c r="P132" s="147"/>
      <c r="Q132" s="256">
        <f t="shared" si="1"/>
        <v>82</v>
      </c>
      <c r="R132" s="258" t="s">
        <v>1470</v>
      </c>
      <c r="S132" s="267">
        <v>211745450</v>
      </c>
      <c r="T132" s="274">
        <v>43525</v>
      </c>
      <c r="U132" s="267" t="s">
        <v>1308</v>
      </c>
      <c r="V132" s="262">
        <v>211758481</v>
      </c>
      <c r="W132" s="265">
        <v>43684</v>
      </c>
      <c r="X132" s="258" t="s">
        <v>1308</v>
      </c>
    </row>
    <row r="133" spans="1:24" x14ac:dyDescent="0.25">
      <c r="A133" s="224">
        <v>129</v>
      </c>
      <c r="B133" s="148" t="s">
        <v>255</v>
      </c>
      <c r="C133" s="148" t="s">
        <v>256</v>
      </c>
      <c r="D133" s="40">
        <v>40</v>
      </c>
      <c r="E133" s="40"/>
      <c r="F133" s="40"/>
      <c r="G133" s="40"/>
      <c r="H133" s="40">
        <v>30</v>
      </c>
      <c r="I133" s="40"/>
      <c r="J133" s="40"/>
      <c r="K133" s="40">
        <v>7</v>
      </c>
      <c r="L133" s="40"/>
      <c r="M133" s="40"/>
      <c r="N133" s="40"/>
      <c r="O133" s="40">
        <v>5</v>
      </c>
      <c r="P133" s="147"/>
      <c r="Q133" s="256">
        <f t="shared" si="1"/>
        <v>82</v>
      </c>
      <c r="R133" s="258" t="s">
        <v>1471</v>
      </c>
      <c r="S133" s="267">
        <v>201509762</v>
      </c>
      <c r="T133" s="267" t="s">
        <v>1472</v>
      </c>
      <c r="U133" s="267" t="s">
        <v>1505</v>
      </c>
      <c r="V133" s="259">
        <v>215166646</v>
      </c>
      <c r="W133" s="260">
        <v>42619</v>
      </c>
      <c r="X133" s="258" t="s">
        <v>1308</v>
      </c>
    </row>
    <row r="134" spans="1:24" x14ac:dyDescent="0.25">
      <c r="A134" s="224">
        <v>130</v>
      </c>
      <c r="B134" s="147" t="s">
        <v>264</v>
      </c>
      <c r="C134" s="148" t="s">
        <v>265</v>
      </c>
      <c r="D134" s="40">
        <v>40</v>
      </c>
      <c r="E134" s="40"/>
      <c r="F134" s="40"/>
      <c r="G134" s="40"/>
      <c r="H134" s="40">
        <v>30</v>
      </c>
      <c r="I134" s="40"/>
      <c r="J134" s="40"/>
      <c r="K134" s="40">
        <v>7</v>
      </c>
      <c r="L134" s="40"/>
      <c r="M134" s="40"/>
      <c r="N134" s="40"/>
      <c r="O134" s="40">
        <v>5</v>
      </c>
      <c r="P134" s="147"/>
      <c r="Q134" s="256">
        <f t="shared" si="1"/>
        <v>82</v>
      </c>
      <c r="R134" s="258" t="s">
        <v>1473</v>
      </c>
      <c r="S134" s="267">
        <v>211803410</v>
      </c>
      <c r="T134" s="267" t="s">
        <v>1474</v>
      </c>
      <c r="U134" s="267" t="s">
        <v>1308</v>
      </c>
      <c r="V134" s="259">
        <v>211762154</v>
      </c>
      <c r="W134" s="260">
        <v>43601</v>
      </c>
      <c r="X134" s="258" t="s">
        <v>1308</v>
      </c>
    </row>
    <row r="135" spans="1:24" x14ac:dyDescent="0.25">
      <c r="A135" s="224">
        <v>131</v>
      </c>
      <c r="B135" s="148" t="s">
        <v>250</v>
      </c>
      <c r="C135" s="148" t="s">
        <v>251</v>
      </c>
      <c r="D135" s="40">
        <v>40</v>
      </c>
      <c r="E135" s="40"/>
      <c r="F135" s="40"/>
      <c r="G135" s="40"/>
      <c r="H135" s="40">
        <v>30</v>
      </c>
      <c r="I135" s="40"/>
      <c r="J135" s="40"/>
      <c r="K135" s="40">
        <v>7</v>
      </c>
      <c r="L135" s="40"/>
      <c r="M135" s="40"/>
      <c r="N135" s="40"/>
      <c r="O135" s="40">
        <v>5</v>
      </c>
      <c r="P135" s="147"/>
      <c r="Q135" s="256">
        <f t="shared" si="1"/>
        <v>82</v>
      </c>
      <c r="R135" s="258" t="s">
        <v>1475</v>
      </c>
      <c r="S135" s="267">
        <v>212631753</v>
      </c>
      <c r="T135" s="267" t="s">
        <v>1476</v>
      </c>
      <c r="U135" s="267" t="s">
        <v>1308</v>
      </c>
      <c r="V135" s="259">
        <v>215002796</v>
      </c>
      <c r="W135" s="260">
        <v>43719</v>
      </c>
      <c r="X135" s="258" t="s">
        <v>1308</v>
      </c>
    </row>
    <row r="136" spans="1:24" x14ac:dyDescent="0.25">
      <c r="A136" s="224">
        <v>132</v>
      </c>
      <c r="B136" s="150" t="s">
        <v>266</v>
      </c>
      <c r="C136" s="148" t="s">
        <v>208</v>
      </c>
      <c r="D136" s="40">
        <v>40</v>
      </c>
      <c r="E136" s="40"/>
      <c r="F136" s="40"/>
      <c r="G136" s="40"/>
      <c r="H136" s="40">
        <v>30</v>
      </c>
      <c r="I136" s="40"/>
      <c r="J136" s="40"/>
      <c r="K136" s="40">
        <v>7</v>
      </c>
      <c r="L136" s="40"/>
      <c r="M136" s="40"/>
      <c r="N136" s="40"/>
      <c r="O136" s="40">
        <v>5</v>
      </c>
      <c r="P136" s="147"/>
      <c r="Q136" s="256">
        <f t="shared" si="1"/>
        <v>82</v>
      </c>
      <c r="R136" s="258" t="s">
        <v>1477</v>
      </c>
      <c r="S136" s="267">
        <v>211598570</v>
      </c>
      <c r="T136" s="267" t="s">
        <v>1478</v>
      </c>
      <c r="U136" s="267" t="s">
        <v>1308</v>
      </c>
      <c r="V136" s="259">
        <v>211622614</v>
      </c>
      <c r="W136" s="260">
        <v>42073</v>
      </c>
      <c r="X136" s="258" t="s">
        <v>1308</v>
      </c>
    </row>
    <row r="137" spans="1:24" x14ac:dyDescent="0.25">
      <c r="A137" s="224">
        <v>133</v>
      </c>
      <c r="B137" s="148" t="s">
        <v>249</v>
      </c>
      <c r="C137" s="148" t="s">
        <v>74</v>
      </c>
      <c r="D137" s="40">
        <v>40</v>
      </c>
      <c r="E137" s="40"/>
      <c r="F137" s="40"/>
      <c r="G137" s="40"/>
      <c r="H137" s="40">
        <v>30</v>
      </c>
      <c r="I137" s="40"/>
      <c r="J137" s="40"/>
      <c r="K137" s="40">
        <v>7</v>
      </c>
      <c r="L137" s="40"/>
      <c r="M137" s="40"/>
      <c r="N137" s="40"/>
      <c r="O137" s="40">
        <v>5</v>
      </c>
      <c r="P137" s="147"/>
      <c r="Q137" s="256">
        <f t="shared" si="1"/>
        <v>82</v>
      </c>
      <c r="R137" s="258" t="s">
        <v>1479</v>
      </c>
      <c r="S137" s="267">
        <v>240735017</v>
      </c>
      <c r="T137" s="274">
        <v>41000</v>
      </c>
      <c r="U137" s="267" t="s">
        <v>1308</v>
      </c>
      <c r="V137" s="259">
        <v>211850798</v>
      </c>
      <c r="W137" s="260">
        <v>42731</v>
      </c>
      <c r="X137" s="258" t="s">
        <v>1308</v>
      </c>
    </row>
    <row r="138" spans="1:24" x14ac:dyDescent="0.25">
      <c r="A138" s="224">
        <v>134</v>
      </c>
      <c r="B138" s="148" t="s">
        <v>276</v>
      </c>
      <c r="C138" s="148" t="s">
        <v>84</v>
      </c>
      <c r="D138" s="40">
        <v>40</v>
      </c>
      <c r="E138" s="40"/>
      <c r="F138" s="40"/>
      <c r="G138" s="40"/>
      <c r="H138" s="40">
        <v>30</v>
      </c>
      <c r="I138" s="40"/>
      <c r="J138" s="40"/>
      <c r="K138" s="40">
        <v>7</v>
      </c>
      <c r="L138" s="40"/>
      <c r="M138" s="40"/>
      <c r="N138" s="40"/>
      <c r="O138" s="40">
        <v>5</v>
      </c>
      <c r="P138" s="147"/>
      <c r="Q138" s="256">
        <f t="shared" si="1"/>
        <v>82</v>
      </c>
      <c r="R138" s="258" t="s">
        <v>1480</v>
      </c>
      <c r="S138" s="267">
        <v>230616014</v>
      </c>
      <c r="T138" s="274">
        <v>43443</v>
      </c>
      <c r="U138" s="267" t="s">
        <v>1308</v>
      </c>
      <c r="V138" s="269">
        <v>211880237</v>
      </c>
      <c r="W138" s="260">
        <v>43264</v>
      </c>
      <c r="X138" s="258" t="s">
        <v>1308</v>
      </c>
    </row>
    <row r="139" spans="1:24" x14ac:dyDescent="0.25">
      <c r="A139" s="224">
        <v>135</v>
      </c>
      <c r="B139" s="148" t="s">
        <v>239</v>
      </c>
      <c r="C139" s="148" t="s">
        <v>103</v>
      </c>
      <c r="D139" s="40">
        <v>40</v>
      </c>
      <c r="E139" s="40"/>
      <c r="F139" s="40"/>
      <c r="G139" s="40"/>
      <c r="H139" s="40">
        <v>30</v>
      </c>
      <c r="I139" s="40"/>
      <c r="J139" s="40"/>
      <c r="K139" s="40">
        <v>7</v>
      </c>
      <c r="L139" s="40"/>
      <c r="M139" s="40"/>
      <c r="N139" s="40"/>
      <c r="O139" s="40">
        <v>5</v>
      </c>
      <c r="P139" s="147"/>
      <c r="Q139" s="256">
        <f t="shared" ref="Q139:Q202" si="2">SUM(D139:O139)</f>
        <v>82</v>
      </c>
      <c r="R139" s="258" t="s">
        <v>1481</v>
      </c>
      <c r="S139" s="267">
        <v>241113824</v>
      </c>
      <c r="T139" s="267" t="s">
        <v>1482</v>
      </c>
      <c r="U139" s="267" t="s">
        <v>1308</v>
      </c>
      <c r="V139" s="259">
        <v>211862279</v>
      </c>
      <c r="W139" s="260">
        <v>43213</v>
      </c>
      <c r="X139" s="258" t="s">
        <v>1308</v>
      </c>
    </row>
    <row r="140" spans="1:24" s="240" customFormat="1" x14ac:dyDescent="0.25">
      <c r="A140" s="228">
        <v>136</v>
      </c>
      <c r="B140" s="234" t="s">
        <v>237</v>
      </c>
      <c r="C140" s="234" t="s">
        <v>134</v>
      </c>
      <c r="D140" s="221">
        <v>40</v>
      </c>
      <c r="E140" s="221"/>
      <c r="F140" s="221"/>
      <c r="G140" s="221"/>
      <c r="H140" s="221">
        <v>30</v>
      </c>
      <c r="I140" s="221"/>
      <c r="J140" s="221"/>
      <c r="K140" s="221">
        <v>7</v>
      </c>
      <c r="L140" s="221"/>
      <c r="M140" s="221"/>
      <c r="N140" s="221"/>
      <c r="O140" s="221">
        <v>5</v>
      </c>
      <c r="P140" s="235"/>
      <c r="Q140" s="257">
        <f t="shared" si="2"/>
        <v>82</v>
      </c>
      <c r="R140" s="270" t="s">
        <v>1508</v>
      </c>
      <c r="S140" s="276"/>
      <c r="T140" s="276"/>
      <c r="U140" s="276"/>
      <c r="V140" s="271"/>
      <c r="W140" s="271"/>
      <c r="X140" s="258"/>
    </row>
    <row r="141" spans="1:24" x14ac:dyDescent="0.25">
      <c r="A141" s="224">
        <v>137</v>
      </c>
      <c r="B141" s="148" t="s">
        <v>89</v>
      </c>
      <c r="C141" s="148" t="s">
        <v>278</v>
      </c>
      <c r="D141" s="40">
        <v>40</v>
      </c>
      <c r="E141" s="40"/>
      <c r="F141" s="40"/>
      <c r="G141" s="40"/>
      <c r="H141" s="40">
        <v>30</v>
      </c>
      <c r="I141" s="40"/>
      <c r="J141" s="40"/>
      <c r="K141" s="40">
        <v>7</v>
      </c>
      <c r="L141" s="40"/>
      <c r="M141" s="40"/>
      <c r="N141" s="40"/>
      <c r="O141" s="40">
        <v>5</v>
      </c>
      <c r="P141" s="147"/>
      <c r="Q141" s="256">
        <f t="shared" si="2"/>
        <v>82</v>
      </c>
      <c r="R141" s="258" t="s">
        <v>1483</v>
      </c>
      <c r="S141" s="267">
        <v>215012063</v>
      </c>
      <c r="T141" s="274">
        <v>43469</v>
      </c>
      <c r="U141" s="267" t="s">
        <v>1308</v>
      </c>
      <c r="V141" s="259">
        <v>211797288</v>
      </c>
      <c r="W141" s="260" t="s">
        <v>1265</v>
      </c>
      <c r="X141" s="258" t="s">
        <v>1308</v>
      </c>
    </row>
    <row r="142" spans="1:24" x14ac:dyDescent="0.25">
      <c r="A142" s="224">
        <v>138</v>
      </c>
      <c r="B142" s="148" t="s">
        <v>339</v>
      </c>
      <c r="C142" s="148" t="s">
        <v>142</v>
      </c>
      <c r="D142" s="40">
        <v>40</v>
      </c>
      <c r="E142" s="40"/>
      <c r="F142" s="40"/>
      <c r="G142" s="40"/>
      <c r="H142" s="40">
        <v>30</v>
      </c>
      <c r="I142" s="40"/>
      <c r="J142" s="40"/>
      <c r="K142" s="40">
        <v>7</v>
      </c>
      <c r="L142" s="40"/>
      <c r="M142" s="40"/>
      <c r="N142" s="40"/>
      <c r="O142" s="40">
        <v>5</v>
      </c>
      <c r="P142" s="147"/>
      <c r="Q142" s="256">
        <f t="shared" si="2"/>
        <v>82</v>
      </c>
      <c r="R142" s="258" t="s">
        <v>1484</v>
      </c>
      <c r="S142" s="267">
        <v>215017084</v>
      </c>
      <c r="T142" s="274">
        <v>42738</v>
      </c>
      <c r="U142" s="267" t="s">
        <v>1308</v>
      </c>
      <c r="V142" s="259">
        <v>211521813</v>
      </c>
      <c r="W142" s="260">
        <v>42485</v>
      </c>
      <c r="X142" s="258" t="s">
        <v>1308</v>
      </c>
    </row>
    <row r="143" spans="1:24" x14ac:dyDescent="0.25">
      <c r="A143" s="224">
        <v>139</v>
      </c>
      <c r="B143" s="147" t="s">
        <v>236</v>
      </c>
      <c r="C143" s="148" t="s">
        <v>111</v>
      </c>
      <c r="D143" s="40">
        <v>40</v>
      </c>
      <c r="E143" s="40"/>
      <c r="F143" s="40"/>
      <c r="G143" s="40"/>
      <c r="H143" s="40">
        <v>30</v>
      </c>
      <c r="I143" s="40"/>
      <c r="J143" s="40"/>
      <c r="K143" s="40">
        <v>7</v>
      </c>
      <c r="L143" s="40"/>
      <c r="M143" s="40"/>
      <c r="N143" s="40"/>
      <c r="O143" s="40">
        <v>5</v>
      </c>
      <c r="P143" s="147"/>
      <c r="Q143" s="256">
        <f t="shared" si="2"/>
        <v>82</v>
      </c>
      <c r="R143" s="258" t="s">
        <v>1485</v>
      </c>
      <c r="S143" s="267">
        <v>211173880</v>
      </c>
      <c r="T143" s="274">
        <v>39297</v>
      </c>
      <c r="U143" s="267" t="s">
        <v>1308</v>
      </c>
      <c r="V143" s="259">
        <v>211112866</v>
      </c>
      <c r="W143" s="260">
        <v>38603</v>
      </c>
      <c r="X143" s="258" t="s">
        <v>1308</v>
      </c>
    </row>
    <row r="144" spans="1:24" x14ac:dyDescent="0.25">
      <c r="A144" s="224">
        <v>140</v>
      </c>
      <c r="B144" s="147" t="s">
        <v>260</v>
      </c>
      <c r="C144" s="148" t="s">
        <v>261</v>
      </c>
      <c r="D144" s="40">
        <v>40</v>
      </c>
      <c r="E144" s="40"/>
      <c r="F144" s="40"/>
      <c r="G144" s="40"/>
      <c r="H144" s="40">
        <v>30</v>
      </c>
      <c r="I144" s="40"/>
      <c r="J144" s="40"/>
      <c r="K144" s="40">
        <v>7</v>
      </c>
      <c r="L144" s="40"/>
      <c r="M144" s="40"/>
      <c r="N144" s="40"/>
      <c r="O144" s="40">
        <v>5</v>
      </c>
      <c r="P144" s="147"/>
      <c r="Q144" s="256">
        <f t="shared" si="2"/>
        <v>82</v>
      </c>
      <c r="R144" s="258" t="s">
        <v>1486</v>
      </c>
      <c r="S144" s="267">
        <v>211578196</v>
      </c>
      <c r="T144" s="267" t="s">
        <v>1487</v>
      </c>
      <c r="U144" s="267" t="s">
        <v>1308</v>
      </c>
      <c r="V144" s="259">
        <v>211820561</v>
      </c>
      <c r="W144" s="260">
        <v>41080</v>
      </c>
      <c r="X144" s="258" t="s">
        <v>1308</v>
      </c>
    </row>
    <row r="145" spans="1:24" x14ac:dyDescent="0.25">
      <c r="A145" s="224">
        <v>141</v>
      </c>
      <c r="B145" s="148" t="s">
        <v>78</v>
      </c>
      <c r="C145" s="148" t="s">
        <v>244</v>
      </c>
      <c r="D145" s="40">
        <v>40</v>
      </c>
      <c r="E145" s="40"/>
      <c r="F145" s="40"/>
      <c r="G145" s="40"/>
      <c r="H145" s="40">
        <v>30</v>
      </c>
      <c r="I145" s="40"/>
      <c r="J145" s="40"/>
      <c r="K145" s="40">
        <v>7</v>
      </c>
      <c r="L145" s="40"/>
      <c r="M145" s="40"/>
      <c r="N145" s="40"/>
      <c r="O145" s="40">
        <v>5</v>
      </c>
      <c r="P145" s="147"/>
      <c r="Q145" s="256">
        <f t="shared" si="2"/>
        <v>82</v>
      </c>
      <c r="R145" s="258" t="s">
        <v>1488</v>
      </c>
      <c r="S145" s="267">
        <v>211697526</v>
      </c>
      <c r="T145" s="274">
        <v>42829</v>
      </c>
      <c r="U145" s="267" t="s">
        <v>1308</v>
      </c>
      <c r="V145" s="259">
        <v>211586740</v>
      </c>
      <c r="W145" s="260">
        <v>43536</v>
      </c>
      <c r="X145" s="258" t="s">
        <v>1308</v>
      </c>
    </row>
    <row r="146" spans="1:24" x14ac:dyDescent="0.25">
      <c r="A146" s="224">
        <v>142</v>
      </c>
      <c r="B146" s="150" t="s">
        <v>234</v>
      </c>
      <c r="C146" s="148" t="s">
        <v>235</v>
      </c>
      <c r="D146" s="40">
        <v>40</v>
      </c>
      <c r="E146" s="40"/>
      <c r="F146" s="40"/>
      <c r="G146" s="40"/>
      <c r="H146" s="40">
        <v>30</v>
      </c>
      <c r="I146" s="40"/>
      <c r="J146" s="40"/>
      <c r="K146" s="40">
        <v>7</v>
      </c>
      <c r="L146" s="40"/>
      <c r="M146" s="40"/>
      <c r="N146" s="40"/>
      <c r="O146" s="40">
        <v>5</v>
      </c>
      <c r="P146" s="147"/>
      <c r="Q146" s="256">
        <f t="shared" si="2"/>
        <v>82</v>
      </c>
      <c r="R146" s="258" t="s">
        <v>1489</v>
      </c>
      <c r="S146" s="267">
        <v>211881396</v>
      </c>
      <c r="T146" s="267" t="s">
        <v>1472</v>
      </c>
      <c r="U146" s="267" t="s">
        <v>1308</v>
      </c>
      <c r="V146" s="259">
        <v>211852570</v>
      </c>
      <c r="W146" s="260">
        <v>42733</v>
      </c>
      <c r="X146" s="258" t="s">
        <v>1308</v>
      </c>
    </row>
    <row r="147" spans="1:24" x14ac:dyDescent="0.25">
      <c r="A147" s="224">
        <v>143</v>
      </c>
      <c r="B147" s="148" t="s">
        <v>254</v>
      </c>
      <c r="C147" s="148" t="s">
        <v>235</v>
      </c>
      <c r="D147" s="40">
        <v>40</v>
      </c>
      <c r="E147" s="40"/>
      <c r="F147" s="40"/>
      <c r="G147" s="40"/>
      <c r="H147" s="40">
        <v>30</v>
      </c>
      <c r="I147" s="40"/>
      <c r="J147" s="40"/>
      <c r="K147" s="40">
        <v>7</v>
      </c>
      <c r="L147" s="40"/>
      <c r="M147" s="40"/>
      <c r="N147" s="40"/>
      <c r="O147" s="40">
        <v>5</v>
      </c>
      <c r="P147" s="147"/>
      <c r="Q147" s="256">
        <f t="shared" si="2"/>
        <v>82</v>
      </c>
      <c r="R147" s="258" t="s">
        <v>1490</v>
      </c>
      <c r="S147" s="267">
        <v>211883405</v>
      </c>
      <c r="T147" s="274">
        <v>42895</v>
      </c>
      <c r="U147" s="267" t="s">
        <v>1308</v>
      </c>
      <c r="V147" s="259">
        <v>211706244</v>
      </c>
      <c r="W147" s="260">
        <v>41905</v>
      </c>
      <c r="X147" s="258" t="s">
        <v>1308</v>
      </c>
    </row>
    <row r="148" spans="1:24" x14ac:dyDescent="0.25">
      <c r="A148" s="224">
        <v>144</v>
      </c>
      <c r="B148" s="147" t="s">
        <v>106</v>
      </c>
      <c r="C148" s="148" t="s">
        <v>79</v>
      </c>
      <c r="D148" s="40">
        <v>40</v>
      </c>
      <c r="E148" s="40"/>
      <c r="F148" s="40"/>
      <c r="G148" s="40"/>
      <c r="H148" s="40">
        <v>30</v>
      </c>
      <c r="I148" s="40"/>
      <c r="J148" s="40"/>
      <c r="K148" s="40">
        <v>7</v>
      </c>
      <c r="L148" s="40"/>
      <c r="M148" s="40"/>
      <c r="N148" s="40"/>
      <c r="O148" s="40">
        <v>5</v>
      </c>
      <c r="P148" s="147"/>
      <c r="Q148" s="256">
        <f t="shared" si="2"/>
        <v>82</v>
      </c>
      <c r="R148" s="258" t="s">
        <v>1491</v>
      </c>
      <c r="S148" s="267">
        <v>221131400</v>
      </c>
      <c r="T148" s="274">
        <v>39364</v>
      </c>
      <c r="U148" s="267" t="s">
        <v>1308</v>
      </c>
      <c r="V148" s="259">
        <v>211648790</v>
      </c>
      <c r="W148" s="260">
        <v>42447</v>
      </c>
      <c r="X148" s="258" t="s">
        <v>1308</v>
      </c>
    </row>
    <row r="149" spans="1:24" x14ac:dyDescent="0.25">
      <c r="A149" s="224">
        <v>145</v>
      </c>
      <c r="B149" s="147" t="s">
        <v>238</v>
      </c>
      <c r="C149" s="147" t="s">
        <v>164</v>
      </c>
      <c r="D149" s="40">
        <v>40</v>
      </c>
      <c r="E149" s="40"/>
      <c r="F149" s="40"/>
      <c r="G149" s="40"/>
      <c r="H149" s="40">
        <v>30</v>
      </c>
      <c r="I149" s="40"/>
      <c r="J149" s="40"/>
      <c r="K149" s="40">
        <v>7</v>
      </c>
      <c r="L149" s="40"/>
      <c r="M149" s="40"/>
      <c r="N149" s="40"/>
      <c r="O149" s="40">
        <v>5</v>
      </c>
      <c r="P149" s="147"/>
      <c r="Q149" s="256">
        <f t="shared" si="2"/>
        <v>82</v>
      </c>
      <c r="R149" s="258" t="s">
        <v>1492</v>
      </c>
      <c r="S149" s="267">
        <v>211318104</v>
      </c>
      <c r="T149" s="274">
        <v>41312</v>
      </c>
      <c r="U149" s="267" t="s">
        <v>1308</v>
      </c>
      <c r="V149" s="259">
        <v>210133200</v>
      </c>
      <c r="W149" s="260">
        <v>42990</v>
      </c>
      <c r="X149" s="258" t="s">
        <v>1308</v>
      </c>
    </row>
    <row r="150" spans="1:24" x14ac:dyDescent="0.25">
      <c r="A150" s="224">
        <v>146</v>
      </c>
      <c r="B150" s="150" t="s">
        <v>268</v>
      </c>
      <c r="C150" s="148" t="s">
        <v>269</v>
      </c>
      <c r="D150" s="40">
        <v>40</v>
      </c>
      <c r="E150" s="40"/>
      <c r="F150" s="40"/>
      <c r="G150" s="40"/>
      <c r="H150" s="40">
        <v>30</v>
      </c>
      <c r="I150" s="40"/>
      <c r="J150" s="40"/>
      <c r="K150" s="40">
        <v>7</v>
      </c>
      <c r="L150" s="40"/>
      <c r="M150" s="40"/>
      <c r="N150" s="40"/>
      <c r="O150" s="40">
        <v>5</v>
      </c>
      <c r="P150" s="147"/>
      <c r="Q150" s="256">
        <f t="shared" si="2"/>
        <v>82</v>
      </c>
      <c r="R150" s="258" t="s">
        <v>1493</v>
      </c>
      <c r="S150" s="267">
        <v>211593494</v>
      </c>
      <c r="T150" s="267" t="s">
        <v>1494</v>
      </c>
      <c r="U150" s="267" t="s">
        <v>1308</v>
      </c>
      <c r="V150" s="259">
        <v>211586204</v>
      </c>
      <c r="W150" s="260">
        <v>39745</v>
      </c>
      <c r="X150" s="258" t="s">
        <v>1308</v>
      </c>
    </row>
    <row r="151" spans="1:24" x14ac:dyDescent="0.25">
      <c r="A151" s="224">
        <v>147</v>
      </c>
      <c r="B151" s="148" t="s">
        <v>232</v>
      </c>
      <c r="C151" s="148" t="s">
        <v>233</v>
      </c>
      <c r="D151" s="40">
        <v>40</v>
      </c>
      <c r="E151" s="40"/>
      <c r="F151" s="40"/>
      <c r="G151" s="40"/>
      <c r="H151" s="40">
        <v>30</v>
      </c>
      <c r="I151" s="40"/>
      <c r="J151" s="40"/>
      <c r="K151" s="40">
        <v>7</v>
      </c>
      <c r="L151" s="40"/>
      <c r="M151" s="40"/>
      <c r="N151" s="40"/>
      <c r="O151" s="40">
        <v>5</v>
      </c>
      <c r="P151" s="147"/>
      <c r="Q151" s="256">
        <f t="shared" si="2"/>
        <v>82</v>
      </c>
      <c r="R151" s="258" t="s">
        <v>1495</v>
      </c>
      <c r="S151" s="267">
        <v>211621555</v>
      </c>
      <c r="T151" s="274">
        <v>41123</v>
      </c>
      <c r="U151" s="267" t="s">
        <v>1308</v>
      </c>
      <c r="V151" s="259">
        <v>211123897</v>
      </c>
      <c r="W151" s="260">
        <v>40259</v>
      </c>
      <c r="X151" s="258" t="s">
        <v>1308</v>
      </c>
    </row>
    <row r="152" spans="1:24" x14ac:dyDescent="0.25">
      <c r="A152" s="224">
        <v>148</v>
      </c>
      <c r="B152" s="148" t="s">
        <v>153</v>
      </c>
      <c r="C152" s="148" t="s">
        <v>233</v>
      </c>
      <c r="D152" s="40">
        <v>40</v>
      </c>
      <c r="E152" s="40"/>
      <c r="F152" s="40"/>
      <c r="G152" s="40"/>
      <c r="H152" s="40">
        <v>30</v>
      </c>
      <c r="I152" s="40"/>
      <c r="J152" s="40"/>
      <c r="K152" s="40">
        <v>7</v>
      </c>
      <c r="L152" s="40"/>
      <c r="M152" s="40"/>
      <c r="N152" s="40"/>
      <c r="O152" s="40">
        <v>5</v>
      </c>
      <c r="P152" s="147"/>
      <c r="Q152" s="256">
        <f t="shared" si="2"/>
        <v>82</v>
      </c>
      <c r="R152" s="258" t="s">
        <v>1496</v>
      </c>
      <c r="S152" s="267">
        <v>211753508</v>
      </c>
      <c r="T152" s="267" t="s">
        <v>1497</v>
      </c>
      <c r="U152" s="267" t="s">
        <v>1308</v>
      </c>
      <c r="V152" s="259">
        <v>210971383</v>
      </c>
      <c r="W152" s="260">
        <v>41877</v>
      </c>
      <c r="X152" s="258" t="s">
        <v>1308</v>
      </c>
    </row>
    <row r="153" spans="1:24" x14ac:dyDescent="0.25">
      <c r="A153" s="224">
        <v>149</v>
      </c>
      <c r="B153" s="148" t="s">
        <v>549</v>
      </c>
      <c r="C153" s="148" t="s">
        <v>233</v>
      </c>
      <c r="D153" s="40">
        <v>40</v>
      </c>
      <c r="E153" s="40"/>
      <c r="F153" s="40"/>
      <c r="G153" s="40"/>
      <c r="H153" s="40">
        <v>30</v>
      </c>
      <c r="I153" s="40"/>
      <c r="J153" s="40"/>
      <c r="K153" s="40">
        <v>7</v>
      </c>
      <c r="L153" s="40"/>
      <c r="M153" s="40"/>
      <c r="N153" s="40"/>
      <c r="O153" s="40">
        <v>5</v>
      </c>
      <c r="P153" s="147"/>
      <c r="Q153" s="256">
        <f t="shared" si="2"/>
        <v>82</v>
      </c>
      <c r="R153" s="258" t="s">
        <v>1498</v>
      </c>
      <c r="S153" s="267">
        <v>211648946</v>
      </c>
      <c r="T153" s="274">
        <v>40790</v>
      </c>
      <c r="U153" s="267" t="s">
        <v>1308</v>
      </c>
      <c r="V153" s="259">
        <v>211033541</v>
      </c>
      <c r="W153" s="260">
        <v>40646</v>
      </c>
      <c r="X153" s="258" t="s">
        <v>1308</v>
      </c>
    </row>
    <row r="154" spans="1:24" x14ac:dyDescent="0.25">
      <c r="A154" s="224">
        <v>150</v>
      </c>
      <c r="B154" s="148" t="s">
        <v>240</v>
      </c>
      <c r="C154" s="148" t="s">
        <v>241</v>
      </c>
      <c r="D154" s="40">
        <v>40</v>
      </c>
      <c r="E154" s="40"/>
      <c r="F154" s="40"/>
      <c r="G154" s="40"/>
      <c r="H154" s="40">
        <v>30</v>
      </c>
      <c r="I154" s="40"/>
      <c r="J154" s="40"/>
      <c r="K154" s="40">
        <v>7</v>
      </c>
      <c r="L154" s="40"/>
      <c r="M154" s="40"/>
      <c r="N154" s="40"/>
      <c r="O154" s="40">
        <v>5</v>
      </c>
      <c r="P154" s="147"/>
      <c r="Q154" s="256">
        <f t="shared" si="2"/>
        <v>82</v>
      </c>
      <c r="R154" s="258" t="s">
        <v>1499</v>
      </c>
      <c r="S154" s="267">
        <v>211857723</v>
      </c>
      <c r="T154" s="274">
        <v>38880</v>
      </c>
      <c r="U154" s="267" t="s">
        <v>1308</v>
      </c>
      <c r="V154" s="259">
        <v>211857874</v>
      </c>
      <c r="W154" s="260">
        <v>43140</v>
      </c>
      <c r="X154" s="258" t="s">
        <v>1308</v>
      </c>
    </row>
    <row r="155" spans="1:24" x14ac:dyDescent="0.25">
      <c r="A155" s="224">
        <v>151</v>
      </c>
      <c r="B155" s="148" t="s">
        <v>546</v>
      </c>
      <c r="C155" s="148" t="s">
        <v>241</v>
      </c>
      <c r="D155" s="40">
        <v>40</v>
      </c>
      <c r="E155" s="40"/>
      <c r="F155" s="40"/>
      <c r="G155" s="40"/>
      <c r="H155" s="40">
        <v>30</v>
      </c>
      <c r="I155" s="40"/>
      <c r="J155" s="40"/>
      <c r="K155" s="40">
        <v>7</v>
      </c>
      <c r="L155" s="40"/>
      <c r="M155" s="40"/>
      <c r="N155" s="40"/>
      <c r="O155" s="40">
        <v>5</v>
      </c>
      <c r="P155" s="147"/>
      <c r="Q155" s="256">
        <f t="shared" si="2"/>
        <v>82</v>
      </c>
      <c r="R155" s="258" t="s">
        <v>1500</v>
      </c>
      <c r="S155" s="267">
        <v>211643756</v>
      </c>
      <c r="T155" s="267" t="s">
        <v>1501</v>
      </c>
      <c r="U155" s="267" t="s">
        <v>1308</v>
      </c>
      <c r="V155" s="263">
        <v>211706792</v>
      </c>
      <c r="W155" s="260">
        <v>42537</v>
      </c>
      <c r="X155" s="258" t="s">
        <v>1308</v>
      </c>
    </row>
    <row r="156" spans="1:24" x14ac:dyDescent="0.25">
      <c r="A156" s="224">
        <v>152</v>
      </c>
      <c r="B156" s="150" t="s">
        <v>228</v>
      </c>
      <c r="C156" s="148" t="s">
        <v>173</v>
      </c>
      <c r="D156" s="40">
        <v>40</v>
      </c>
      <c r="E156" s="40"/>
      <c r="F156" s="40"/>
      <c r="G156" s="40"/>
      <c r="H156" s="40">
        <v>30</v>
      </c>
      <c r="I156" s="40"/>
      <c r="J156" s="40"/>
      <c r="K156" s="40">
        <v>7</v>
      </c>
      <c r="L156" s="40"/>
      <c r="M156" s="40"/>
      <c r="N156" s="40"/>
      <c r="O156" s="40">
        <v>5</v>
      </c>
      <c r="P156" s="147"/>
      <c r="Q156" s="256">
        <f t="shared" si="2"/>
        <v>82</v>
      </c>
      <c r="R156" s="258" t="s">
        <v>1502</v>
      </c>
      <c r="S156" s="267">
        <v>211800636</v>
      </c>
      <c r="T156" s="274">
        <v>41798</v>
      </c>
      <c r="U156" s="267" t="s">
        <v>1308</v>
      </c>
      <c r="V156" s="259">
        <v>211638718</v>
      </c>
      <c r="W156" s="260">
        <v>41862</v>
      </c>
      <c r="X156" s="258" t="s">
        <v>1308</v>
      </c>
    </row>
    <row r="157" spans="1:24" x14ac:dyDescent="0.25">
      <c r="A157" s="224">
        <v>153</v>
      </c>
      <c r="B157" s="148" t="s">
        <v>238</v>
      </c>
      <c r="C157" s="148" t="s">
        <v>243</v>
      </c>
      <c r="D157" s="40">
        <v>40</v>
      </c>
      <c r="E157" s="40"/>
      <c r="F157" s="40"/>
      <c r="G157" s="40"/>
      <c r="H157" s="40">
        <v>30</v>
      </c>
      <c r="I157" s="40"/>
      <c r="J157" s="40"/>
      <c r="K157" s="40">
        <v>7</v>
      </c>
      <c r="L157" s="40"/>
      <c r="M157" s="40"/>
      <c r="N157" s="40"/>
      <c r="O157" s="40">
        <v>5</v>
      </c>
      <c r="P157" s="147"/>
      <c r="Q157" s="256">
        <f t="shared" si="2"/>
        <v>82</v>
      </c>
      <c r="R157" s="258" t="s">
        <v>1503</v>
      </c>
      <c r="S157" s="267">
        <v>215084670</v>
      </c>
      <c r="T157" s="267" t="s">
        <v>1504</v>
      </c>
      <c r="U157" s="267" t="s">
        <v>1308</v>
      </c>
      <c r="V157" s="259">
        <v>211853475</v>
      </c>
      <c r="W157" s="260">
        <v>40182</v>
      </c>
      <c r="X157" s="258" t="s">
        <v>1308</v>
      </c>
    </row>
    <row r="158" spans="1:24" x14ac:dyDescent="0.25">
      <c r="A158" s="48">
        <v>154</v>
      </c>
      <c r="B158" s="152" t="s">
        <v>365</v>
      </c>
      <c r="C158" s="152" t="s">
        <v>64</v>
      </c>
      <c r="D158" s="41">
        <v>40</v>
      </c>
      <c r="E158" s="41"/>
      <c r="F158" s="41"/>
      <c r="G158" s="41"/>
      <c r="H158" s="41">
        <v>30</v>
      </c>
      <c r="I158" s="41"/>
      <c r="J158" s="41">
        <v>10</v>
      </c>
      <c r="K158" s="41"/>
      <c r="L158" s="41"/>
      <c r="M158" s="41"/>
      <c r="N158" s="41"/>
      <c r="O158" s="41"/>
      <c r="P158" s="153"/>
      <c r="Q158" s="154">
        <f t="shared" si="2"/>
        <v>80</v>
      </c>
      <c r="R158" s="218"/>
    </row>
    <row r="159" spans="1:24" x14ac:dyDescent="0.25">
      <c r="A159" s="225">
        <v>155</v>
      </c>
      <c r="B159" s="155" t="s">
        <v>131</v>
      </c>
      <c r="C159" s="152" t="s">
        <v>64</v>
      </c>
      <c r="D159" s="41">
        <v>40</v>
      </c>
      <c r="E159" s="41"/>
      <c r="F159" s="41"/>
      <c r="G159" s="41"/>
      <c r="H159" s="41">
        <v>30</v>
      </c>
      <c r="I159" s="41"/>
      <c r="J159" s="41">
        <v>10</v>
      </c>
      <c r="K159" s="41"/>
      <c r="L159" s="41"/>
      <c r="M159" s="41"/>
      <c r="N159" s="41"/>
      <c r="O159" s="41"/>
      <c r="P159" s="153"/>
      <c r="Q159" s="154">
        <f t="shared" si="2"/>
        <v>80</v>
      </c>
      <c r="R159" s="218"/>
    </row>
    <row r="160" spans="1:24" x14ac:dyDescent="0.25">
      <c r="A160" s="225">
        <v>156</v>
      </c>
      <c r="B160" s="152" t="s">
        <v>89</v>
      </c>
      <c r="C160" s="152" t="s">
        <v>382</v>
      </c>
      <c r="D160" s="41">
        <v>40</v>
      </c>
      <c r="E160" s="41"/>
      <c r="F160" s="41"/>
      <c r="G160" s="41"/>
      <c r="H160" s="41">
        <v>30</v>
      </c>
      <c r="I160" s="41"/>
      <c r="J160" s="41">
        <v>10</v>
      </c>
      <c r="K160" s="41"/>
      <c r="L160" s="41"/>
      <c r="M160" s="41"/>
      <c r="N160" s="41"/>
      <c r="O160" s="41"/>
      <c r="P160" s="153"/>
      <c r="Q160" s="154">
        <f t="shared" si="2"/>
        <v>80</v>
      </c>
      <c r="R160" s="218"/>
    </row>
    <row r="161" spans="1:18" x14ac:dyDescent="0.25">
      <c r="A161" s="225">
        <v>157</v>
      </c>
      <c r="B161" s="152" t="s">
        <v>318</v>
      </c>
      <c r="C161" s="152" t="s">
        <v>319</v>
      </c>
      <c r="D161" s="41">
        <v>40</v>
      </c>
      <c r="E161" s="41"/>
      <c r="F161" s="41"/>
      <c r="G161" s="41">
        <v>40</v>
      </c>
      <c r="H161" s="41"/>
      <c r="I161" s="41"/>
      <c r="J161" s="41"/>
      <c r="K161" s="41"/>
      <c r="L161" s="41"/>
      <c r="M161" s="41"/>
      <c r="N161" s="41"/>
      <c r="O161" s="41"/>
      <c r="P161" s="153"/>
      <c r="Q161" s="154">
        <f t="shared" si="2"/>
        <v>80</v>
      </c>
      <c r="R161" s="218"/>
    </row>
    <row r="162" spans="1:18" x14ac:dyDescent="0.25">
      <c r="A162" s="225">
        <v>158</v>
      </c>
      <c r="B162" s="153" t="s">
        <v>355</v>
      </c>
      <c r="C162" s="152" t="s">
        <v>356</v>
      </c>
      <c r="D162" s="41">
        <v>40</v>
      </c>
      <c r="E162" s="41"/>
      <c r="F162" s="41"/>
      <c r="G162" s="41"/>
      <c r="H162" s="41">
        <v>30</v>
      </c>
      <c r="I162" s="41"/>
      <c r="J162" s="41">
        <v>10</v>
      </c>
      <c r="K162" s="41"/>
      <c r="L162" s="41"/>
      <c r="M162" s="41"/>
      <c r="N162" s="41"/>
      <c r="O162" s="41"/>
      <c r="P162" s="153"/>
      <c r="Q162" s="154">
        <f t="shared" si="2"/>
        <v>80</v>
      </c>
      <c r="R162" s="218"/>
    </row>
    <row r="163" spans="1:18" x14ac:dyDescent="0.25">
      <c r="A163" s="225">
        <v>159</v>
      </c>
      <c r="B163" s="152" t="s">
        <v>73</v>
      </c>
      <c r="C163" s="152" t="s">
        <v>165</v>
      </c>
      <c r="D163" s="41">
        <v>40</v>
      </c>
      <c r="E163" s="41"/>
      <c r="F163" s="41"/>
      <c r="G163" s="41"/>
      <c r="H163" s="41">
        <v>30</v>
      </c>
      <c r="I163" s="41"/>
      <c r="J163" s="41">
        <v>10</v>
      </c>
      <c r="K163" s="41"/>
      <c r="L163" s="41"/>
      <c r="M163" s="41"/>
      <c r="N163" s="41"/>
      <c r="O163" s="41"/>
      <c r="P163" s="153"/>
      <c r="Q163" s="154">
        <f t="shared" si="2"/>
        <v>80</v>
      </c>
      <c r="R163" s="218"/>
    </row>
    <row r="164" spans="1:18" x14ac:dyDescent="0.25">
      <c r="A164" s="225">
        <v>160</v>
      </c>
      <c r="B164" s="153" t="s">
        <v>282</v>
      </c>
      <c r="C164" s="152" t="s">
        <v>283</v>
      </c>
      <c r="D164" s="41">
        <v>40</v>
      </c>
      <c r="E164" s="41"/>
      <c r="F164" s="41"/>
      <c r="G164" s="41"/>
      <c r="H164" s="41">
        <v>30</v>
      </c>
      <c r="I164" s="41"/>
      <c r="J164" s="41">
        <v>10</v>
      </c>
      <c r="K164" s="41"/>
      <c r="L164" s="41"/>
      <c r="M164" s="41"/>
      <c r="N164" s="41"/>
      <c r="O164" s="41"/>
      <c r="P164" s="153"/>
      <c r="Q164" s="154">
        <f t="shared" si="2"/>
        <v>80</v>
      </c>
      <c r="R164" s="218"/>
    </row>
    <row r="165" spans="1:18" x14ac:dyDescent="0.25">
      <c r="A165" s="225">
        <v>161</v>
      </c>
      <c r="B165" s="152" t="s">
        <v>306</v>
      </c>
      <c r="C165" s="152" t="s">
        <v>100</v>
      </c>
      <c r="D165" s="41">
        <v>40</v>
      </c>
      <c r="E165" s="41"/>
      <c r="F165" s="41"/>
      <c r="G165" s="41"/>
      <c r="H165" s="41">
        <v>30</v>
      </c>
      <c r="I165" s="41"/>
      <c r="J165" s="41">
        <v>10</v>
      </c>
      <c r="K165" s="41"/>
      <c r="L165" s="41"/>
      <c r="M165" s="41"/>
      <c r="N165" s="41"/>
      <c r="O165" s="41"/>
      <c r="P165" s="153"/>
      <c r="Q165" s="154">
        <f t="shared" si="2"/>
        <v>80</v>
      </c>
      <c r="R165" s="218"/>
    </row>
    <row r="166" spans="1:18" x14ac:dyDescent="0.25">
      <c r="A166" s="225">
        <v>162</v>
      </c>
      <c r="B166" s="153" t="s">
        <v>340</v>
      </c>
      <c r="C166" s="152" t="s">
        <v>198</v>
      </c>
      <c r="D166" s="41">
        <v>40</v>
      </c>
      <c r="E166" s="41"/>
      <c r="F166" s="41"/>
      <c r="G166" s="41"/>
      <c r="H166" s="41">
        <v>30</v>
      </c>
      <c r="I166" s="41"/>
      <c r="J166" s="41">
        <v>10</v>
      </c>
      <c r="K166" s="41"/>
      <c r="L166" s="41"/>
      <c r="M166" s="41"/>
      <c r="N166" s="41"/>
      <c r="O166" s="41"/>
      <c r="P166" s="153"/>
      <c r="Q166" s="154">
        <f t="shared" si="2"/>
        <v>80</v>
      </c>
      <c r="R166" s="218"/>
    </row>
    <row r="167" spans="1:18" x14ac:dyDescent="0.25">
      <c r="A167" s="225">
        <v>163</v>
      </c>
      <c r="B167" s="155" t="s">
        <v>131</v>
      </c>
      <c r="C167" s="152" t="s">
        <v>198</v>
      </c>
      <c r="D167" s="41">
        <v>40</v>
      </c>
      <c r="E167" s="41"/>
      <c r="F167" s="41"/>
      <c r="G167" s="41"/>
      <c r="H167" s="41">
        <v>30</v>
      </c>
      <c r="I167" s="41"/>
      <c r="J167" s="41">
        <v>10</v>
      </c>
      <c r="K167" s="41"/>
      <c r="L167" s="41"/>
      <c r="M167" s="41"/>
      <c r="N167" s="41"/>
      <c r="O167" s="41"/>
      <c r="P167" s="153"/>
      <c r="Q167" s="154">
        <f t="shared" si="2"/>
        <v>80</v>
      </c>
      <c r="R167" s="218"/>
    </row>
    <row r="168" spans="1:18" x14ac:dyDescent="0.25">
      <c r="A168" s="225">
        <v>164</v>
      </c>
      <c r="B168" s="152" t="s">
        <v>376</v>
      </c>
      <c r="C168" s="152" t="s">
        <v>377</v>
      </c>
      <c r="D168" s="41"/>
      <c r="E168" s="41">
        <v>30</v>
      </c>
      <c r="F168" s="41"/>
      <c r="G168" s="41">
        <v>40</v>
      </c>
      <c r="H168" s="41"/>
      <c r="I168" s="41"/>
      <c r="J168" s="41"/>
      <c r="K168" s="41"/>
      <c r="L168" s="41"/>
      <c r="M168" s="41">
        <v>10</v>
      </c>
      <c r="N168" s="41"/>
      <c r="O168" s="41"/>
      <c r="P168" s="153"/>
      <c r="Q168" s="154">
        <f t="shared" si="2"/>
        <v>80</v>
      </c>
      <c r="R168" s="218"/>
    </row>
    <row r="169" spans="1:18" x14ac:dyDescent="0.25">
      <c r="A169" s="225">
        <v>165</v>
      </c>
      <c r="B169" s="153" t="s">
        <v>304</v>
      </c>
      <c r="C169" s="152" t="s">
        <v>259</v>
      </c>
      <c r="D169" s="41">
        <v>40</v>
      </c>
      <c r="E169" s="41"/>
      <c r="F169" s="41"/>
      <c r="G169" s="41"/>
      <c r="H169" s="41">
        <v>30</v>
      </c>
      <c r="I169" s="41"/>
      <c r="J169" s="41">
        <v>10</v>
      </c>
      <c r="K169" s="41"/>
      <c r="L169" s="41"/>
      <c r="M169" s="41"/>
      <c r="N169" s="41"/>
      <c r="O169" s="41"/>
      <c r="P169" s="153"/>
      <c r="Q169" s="154">
        <f t="shared" si="2"/>
        <v>80</v>
      </c>
      <c r="R169" s="218"/>
    </row>
    <row r="170" spans="1:18" x14ac:dyDescent="0.25">
      <c r="A170" s="225">
        <v>166</v>
      </c>
      <c r="B170" s="153" t="s">
        <v>284</v>
      </c>
      <c r="C170" s="152" t="s">
        <v>115</v>
      </c>
      <c r="D170" s="41">
        <v>40</v>
      </c>
      <c r="E170" s="41"/>
      <c r="F170" s="41"/>
      <c r="G170" s="41"/>
      <c r="H170" s="41">
        <v>30</v>
      </c>
      <c r="I170" s="41"/>
      <c r="J170" s="41">
        <v>10</v>
      </c>
      <c r="K170" s="41"/>
      <c r="L170" s="41"/>
      <c r="M170" s="41"/>
      <c r="N170" s="41"/>
      <c r="O170" s="41"/>
      <c r="P170" s="153"/>
      <c r="Q170" s="154">
        <f t="shared" si="2"/>
        <v>80</v>
      </c>
      <c r="R170" s="218"/>
    </row>
    <row r="171" spans="1:18" x14ac:dyDescent="0.25">
      <c r="A171" s="225">
        <v>167</v>
      </c>
      <c r="B171" s="152" t="s">
        <v>299</v>
      </c>
      <c r="C171" s="152" t="s">
        <v>300</v>
      </c>
      <c r="D171" s="41">
        <v>40</v>
      </c>
      <c r="E171" s="41"/>
      <c r="F171" s="41"/>
      <c r="G171" s="41"/>
      <c r="H171" s="41">
        <v>30</v>
      </c>
      <c r="I171" s="41"/>
      <c r="J171" s="41">
        <v>10</v>
      </c>
      <c r="K171" s="41"/>
      <c r="L171" s="41"/>
      <c r="M171" s="41"/>
      <c r="N171" s="41"/>
      <c r="O171" s="41"/>
      <c r="P171" s="153"/>
      <c r="Q171" s="154">
        <f t="shared" si="2"/>
        <v>80</v>
      </c>
      <c r="R171" s="218"/>
    </row>
    <row r="172" spans="1:18" x14ac:dyDescent="0.25">
      <c r="A172" s="225">
        <v>168</v>
      </c>
      <c r="B172" s="152" t="s">
        <v>312</v>
      </c>
      <c r="C172" s="152" t="s">
        <v>313</v>
      </c>
      <c r="D172" s="41">
        <v>40</v>
      </c>
      <c r="E172" s="41"/>
      <c r="F172" s="41"/>
      <c r="G172" s="41"/>
      <c r="H172" s="41">
        <v>30</v>
      </c>
      <c r="I172" s="41"/>
      <c r="J172" s="41">
        <v>10</v>
      </c>
      <c r="K172" s="41"/>
      <c r="L172" s="41"/>
      <c r="M172" s="41"/>
      <c r="N172" s="41"/>
      <c r="O172" s="41"/>
      <c r="P172" s="153"/>
      <c r="Q172" s="154">
        <f t="shared" si="2"/>
        <v>80</v>
      </c>
      <c r="R172" s="218"/>
    </row>
    <row r="173" spans="1:18" x14ac:dyDescent="0.25">
      <c r="A173" s="225">
        <v>169</v>
      </c>
      <c r="B173" s="152" t="s">
        <v>73</v>
      </c>
      <c r="C173" s="152" t="s">
        <v>395</v>
      </c>
      <c r="D173" s="41">
        <v>40</v>
      </c>
      <c r="E173" s="41"/>
      <c r="F173" s="41"/>
      <c r="G173" s="41"/>
      <c r="H173" s="41">
        <v>30</v>
      </c>
      <c r="I173" s="41"/>
      <c r="J173" s="41">
        <v>10</v>
      </c>
      <c r="K173" s="41"/>
      <c r="L173" s="41"/>
      <c r="M173" s="41"/>
      <c r="N173" s="41"/>
      <c r="O173" s="41"/>
      <c r="P173" s="153"/>
      <c r="Q173" s="154">
        <f t="shared" si="2"/>
        <v>80</v>
      </c>
      <c r="R173" s="218"/>
    </row>
    <row r="174" spans="1:18" x14ac:dyDescent="0.25">
      <c r="A174" s="225">
        <v>170</v>
      </c>
      <c r="B174" s="152" t="s">
        <v>290</v>
      </c>
      <c r="C174" s="152" t="s">
        <v>291</v>
      </c>
      <c r="D174" s="41">
        <v>40</v>
      </c>
      <c r="E174" s="41"/>
      <c r="F174" s="41"/>
      <c r="G174" s="41"/>
      <c r="H174" s="41">
        <v>30</v>
      </c>
      <c r="I174" s="41"/>
      <c r="J174" s="41">
        <v>10</v>
      </c>
      <c r="K174" s="41"/>
      <c r="L174" s="41"/>
      <c r="M174" s="41"/>
      <c r="N174" s="41"/>
      <c r="O174" s="41"/>
      <c r="P174" s="153"/>
      <c r="Q174" s="154">
        <f t="shared" si="2"/>
        <v>80</v>
      </c>
      <c r="R174" s="218"/>
    </row>
    <row r="175" spans="1:18" x14ac:dyDescent="0.25">
      <c r="A175" s="225">
        <v>171</v>
      </c>
      <c r="B175" s="152" t="s">
        <v>294</v>
      </c>
      <c r="C175" s="152" t="s">
        <v>248</v>
      </c>
      <c r="D175" s="41">
        <v>40</v>
      </c>
      <c r="E175" s="41"/>
      <c r="F175" s="41"/>
      <c r="G175" s="41"/>
      <c r="H175" s="41">
        <v>30</v>
      </c>
      <c r="I175" s="41"/>
      <c r="J175" s="41">
        <v>10</v>
      </c>
      <c r="K175" s="41"/>
      <c r="L175" s="41"/>
      <c r="M175" s="41"/>
      <c r="N175" s="41"/>
      <c r="O175" s="41"/>
      <c r="P175" s="153"/>
      <c r="Q175" s="154">
        <f t="shared" si="2"/>
        <v>80</v>
      </c>
      <c r="R175" s="218"/>
    </row>
    <row r="176" spans="1:18" x14ac:dyDescent="0.25">
      <c r="A176" s="225">
        <v>172</v>
      </c>
      <c r="B176" s="153" t="s">
        <v>197</v>
      </c>
      <c r="C176" s="152" t="s">
        <v>248</v>
      </c>
      <c r="D176" s="41">
        <v>40</v>
      </c>
      <c r="E176" s="41"/>
      <c r="F176" s="41"/>
      <c r="G176" s="41"/>
      <c r="H176" s="41">
        <v>30</v>
      </c>
      <c r="I176" s="41"/>
      <c r="J176" s="41">
        <v>10</v>
      </c>
      <c r="K176" s="41"/>
      <c r="L176" s="41"/>
      <c r="M176" s="41"/>
      <c r="N176" s="41"/>
      <c r="O176" s="41"/>
      <c r="P176" s="153"/>
      <c r="Q176" s="154">
        <f t="shared" si="2"/>
        <v>80</v>
      </c>
      <c r="R176" s="218"/>
    </row>
    <row r="177" spans="1:18" x14ac:dyDescent="0.25">
      <c r="A177" s="225">
        <v>173</v>
      </c>
      <c r="B177" s="152" t="s">
        <v>331</v>
      </c>
      <c r="C177" s="152" t="s">
        <v>248</v>
      </c>
      <c r="D177" s="41">
        <v>40</v>
      </c>
      <c r="E177" s="41"/>
      <c r="F177" s="41"/>
      <c r="G177" s="41"/>
      <c r="H177" s="41">
        <v>30</v>
      </c>
      <c r="I177" s="41"/>
      <c r="J177" s="41">
        <v>10</v>
      </c>
      <c r="K177" s="41"/>
      <c r="L177" s="41"/>
      <c r="M177" s="41"/>
      <c r="N177" s="41"/>
      <c r="O177" s="41"/>
      <c r="P177" s="153"/>
      <c r="Q177" s="154">
        <f t="shared" si="2"/>
        <v>80</v>
      </c>
      <c r="R177" s="218"/>
    </row>
    <row r="178" spans="1:18" x14ac:dyDescent="0.25">
      <c r="A178" s="225">
        <v>174</v>
      </c>
      <c r="B178" s="152" t="s">
        <v>314</v>
      </c>
      <c r="C178" s="152" t="s">
        <v>315</v>
      </c>
      <c r="D178" s="41">
        <v>40</v>
      </c>
      <c r="E178" s="41"/>
      <c r="F178" s="41"/>
      <c r="G178" s="41"/>
      <c r="H178" s="41">
        <v>30</v>
      </c>
      <c r="I178" s="41"/>
      <c r="J178" s="41">
        <v>10</v>
      </c>
      <c r="K178" s="41"/>
      <c r="L178" s="41"/>
      <c r="M178" s="41"/>
      <c r="N178" s="41"/>
      <c r="O178" s="41"/>
      <c r="P178" s="153"/>
      <c r="Q178" s="154">
        <f t="shared" si="2"/>
        <v>80</v>
      </c>
      <c r="R178" s="218"/>
    </row>
    <row r="179" spans="1:18" x14ac:dyDescent="0.25">
      <c r="A179" s="225">
        <v>175</v>
      </c>
      <c r="B179" s="152" t="s">
        <v>378</v>
      </c>
      <c r="C179" s="152" t="s">
        <v>315</v>
      </c>
      <c r="D179" s="41">
        <v>40</v>
      </c>
      <c r="E179" s="41"/>
      <c r="F179" s="41"/>
      <c r="G179" s="41"/>
      <c r="H179" s="41">
        <v>30</v>
      </c>
      <c r="I179" s="41"/>
      <c r="J179" s="41">
        <v>10</v>
      </c>
      <c r="K179" s="41"/>
      <c r="L179" s="41"/>
      <c r="M179" s="41"/>
      <c r="N179" s="41"/>
      <c r="O179" s="41"/>
      <c r="P179" s="153"/>
      <c r="Q179" s="154">
        <f t="shared" si="2"/>
        <v>80</v>
      </c>
      <c r="R179" s="218"/>
    </row>
    <row r="180" spans="1:18" x14ac:dyDescent="0.25">
      <c r="A180" s="225">
        <v>176</v>
      </c>
      <c r="B180" s="152" t="s">
        <v>292</v>
      </c>
      <c r="C180" s="152" t="s">
        <v>144</v>
      </c>
      <c r="D180" s="41">
        <v>40</v>
      </c>
      <c r="E180" s="41"/>
      <c r="F180" s="41"/>
      <c r="G180" s="41"/>
      <c r="H180" s="41">
        <v>30</v>
      </c>
      <c r="I180" s="41"/>
      <c r="J180" s="41">
        <v>10</v>
      </c>
      <c r="K180" s="41"/>
      <c r="L180" s="41"/>
      <c r="M180" s="41"/>
      <c r="N180" s="41"/>
      <c r="O180" s="41"/>
      <c r="P180" s="153"/>
      <c r="Q180" s="154">
        <f t="shared" si="2"/>
        <v>80</v>
      </c>
      <c r="R180" s="218"/>
    </row>
    <row r="181" spans="1:18" x14ac:dyDescent="0.25">
      <c r="A181" s="225">
        <v>177</v>
      </c>
      <c r="B181" s="152" t="s">
        <v>209</v>
      </c>
      <c r="C181" s="152" t="s">
        <v>407</v>
      </c>
      <c r="D181" s="41">
        <v>40</v>
      </c>
      <c r="E181" s="41"/>
      <c r="F181" s="41"/>
      <c r="G181" s="41"/>
      <c r="H181" s="41">
        <v>30</v>
      </c>
      <c r="I181" s="41"/>
      <c r="J181" s="41">
        <v>10</v>
      </c>
      <c r="K181" s="41"/>
      <c r="L181" s="41"/>
      <c r="M181" s="41"/>
      <c r="N181" s="41"/>
      <c r="O181" s="41"/>
      <c r="P181" s="153"/>
      <c r="Q181" s="154">
        <f t="shared" si="2"/>
        <v>80</v>
      </c>
      <c r="R181" s="218"/>
    </row>
    <row r="182" spans="1:18" x14ac:dyDescent="0.25">
      <c r="A182" s="225">
        <v>178</v>
      </c>
      <c r="B182" s="155" t="s">
        <v>400</v>
      </c>
      <c r="C182" s="152" t="s">
        <v>401</v>
      </c>
      <c r="D182" s="41">
        <v>40</v>
      </c>
      <c r="E182" s="41"/>
      <c r="F182" s="41"/>
      <c r="G182" s="41"/>
      <c r="H182" s="41">
        <v>30</v>
      </c>
      <c r="I182" s="41"/>
      <c r="J182" s="41">
        <v>10</v>
      </c>
      <c r="K182" s="41"/>
      <c r="L182" s="41"/>
      <c r="M182" s="41"/>
      <c r="N182" s="41"/>
      <c r="O182" s="41"/>
      <c r="P182" s="153"/>
      <c r="Q182" s="154">
        <f t="shared" si="2"/>
        <v>80</v>
      </c>
      <c r="R182" s="218"/>
    </row>
    <row r="183" spans="1:18" x14ac:dyDescent="0.25">
      <c r="A183" s="225">
        <v>179</v>
      </c>
      <c r="B183" s="155" t="s">
        <v>279</v>
      </c>
      <c r="C183" s="152" t="s">
        <v>129</v>
      </c>
      <c r="D183" s="41">
        <v>40</v>
      </c>
      <c r="E183" s="41"/>
      <c r="F183" s="41"/>
      <c r="G183" s="41"/>
      <c r="H183" s="41">
        <v>30</v>
      </c>
      <c r="I183" s="41"/>
      <c r="J183" s="41">
        <v>10</v>
      </c>
      <c r="K183" s="41"/>
      <c r="L183" s="41"/>
      <c r="M183" s="41"/>
      <c r="N183" s="41"/>
      <c r="O183" s="41"/>
      <c r="P183" s="153"/>
      <c r="Q183" s="154">
        <f t="shared" si="2"/>
        <v>80</v>
      </c>
      <c r="R183" s="218"/>
    </row>
    <row r="184" spans="1:18" x14ac:dyDescent="0.25">
      <c r="A184" s="225">
        <v>180</v>
      </c>
      <c r="B184" s="152" t="s">
        <v>108</v>
      </c>
      <c r="C184" s="152" t="s">
        <v>129</v>
      </c>
      <c r="D184" s="41">
        <v>40</v>
      </c>
      <c r="E184" s="41"/>
      <c r="F184" s="41"/>
      <c r="G184" s="41"/>
      <c r="H184" s="41">
        <v>30</v>
      </c>
      <c r="I184" s="41"/>
      <c r="J184" s="41">
        <v>10</v>
      </c>
      <c r="K184" s="41"/>
      <c r="L184" s="41"/>
      <c r="M184" s="41"/>
      <c r="N184" s="41"/>
      <c r="O184" s="41"/>
      <c r="P184" s="153"/>
      <c r="Q184" s="154">
        <f t="shared" si="2"/>
        <v>80</v>
      </c>
      <c r="R184" s="218"/>
    </row>
    <row r="185" spans="1:18" x14ac:dyDescent="0.25">
      <c r="A185" s="225">
        <v>181</v>
      </c>
      <c r="B185" s="155" t="s">
        <v>381</v>
      </c>
      <c r="C185" s="152" t="s">
        <v>129</v>
      </c>
      <c r="D185" s="41">
        <v>40</v>
      </c>
      <c r="E185" s="41"/>
      <c r="F185" s="41"/>
      <c r="G185" s="41"/>
      <c r="H185" s="41">
        <v>30</v>
      </c>
      <c r="I185" s="41"/>
      <c r="J185" s="41">
        <v>10</v>
      </c>
      <c r="K185" s="41"/>
      <c r="L185" s="41"/>
      <c r="M185" s="41"/>
      <c r="N185" s="41"/>
      <c r="O185" s="41"/>
      <c r="P185" s="153"/>
      <c r="Q185" s="154">
        <f t="shared" si="2"/>
        <v>80</v>
      </c>
      <c r="R185" s="218"/>
    </row>
    <row r="186" spans="1:18" x14ac:dyDescent="0.25">
      <c r="A186" s="225">
        <v>182</v>
      </c>
      <c r="B186" s="152" t="s">
        <v>406</v>
      </c>
      <c r="C186" s="152" t="s">
        <v>129</v>
      </c>
      <c r="D186" s="41">
        <v>40</v>
      </c>
      <c r="E186" s="41"/>
      <c r="F186" s="41"/>
      <c r="G186" s="41"/>
      <c r="H186" s="41">
        <v>30</v>
      </c>
      <c r="I186" s="41"/>
      <c r="J186" s="41">
        <v>10</v>
      </c>
      <c r="K186" s="41"/>
      <c r="L186" s="41"/>
      <c r="M186" s="41"/>
      <c r="N186" s="41"/>
      <c r="O186" s="41"/>
      <c r="P186" s="153"/>
      <c r="Q186" s="154">
        <f t="shared" si="2"/>
        <v>80</v>
      </c>
      <c r="R186" s="218"/>
    </row>
    <row r="187" spans="1:18" x14ac:dyDescent="0.25">
      <c r="A187" s="225">
        <v>183</v>
      </c>
      <c r="B187" s="153" t="s">
        <v>316</v>
      </c>
      <c r="C187" s="152" t="s">
        <v>317</v>
      </c>
      <c r="D187" s="41">
        <v>40</v>
      </c>
      <c r="E187" s="41"/>
      <c r="F187" s="41"/>
      <c r="G187" s="41"/>
      <c r="H187" s="41">
        <v>30</v>
      </c>
      <c r="I187" s="41"/>
      <c r="J187" s="41">
        <v>10</v>
      </c>
      <c r="K187" s="41"/>
      <c r="L187" s="41"/>
      <c r="M187" s="41"/>
      <c r="N187" s="41"/>
      <c r="O187" s="41"/>
      <c r="P187" s="153"/>
      <c r="Q187" s="154">
        <f t="shared" si="2"/>
        <v>80</v>
      </c>
      <c r="R187" s="218"/>
    </row>
    <row r="188" spans="1:18" x14ac:dyDescent="0.25">
      <c r="A188" s="225">
        <v>184</v>
      </c>
      <c r="B188" s="153" t="s">
        <v>354</v>
      </c>
      <c r="C188" s="152" t="s">
        <v>177</v>
      </c>
      <c r="D188" s="41">
        <v>40</v>
      </c>
      <c r="E188" s="41"/>
      <c r="F188" s="41"/>
      <c r="G188" s="41"/>
      <c r="H188" s="41">
        <v>30</v>
      </c>
      <c r="I188" s="41"/>
      <c r="J188" s="41">
        <v>10</v>
      </c>
      <c r="K188" s="41"/>
      <c r="L188" s="41"/>
      <c r="M188" s="41"/>
      <c r="N188" s="41"/>
      <c r="O188" s="41"/>
      <c r="P188" s="153"/>
      <c r="Q188" s="154">
        <f t="shared" si="2"/>
        <v>80</v>
      </c>
      <c r="R188" s="218"/>
    </row>
    <row r="189" spans="1:18" x14ac:dyDescent="0.25">
      <c r="A189" s="225">
        <v>185</v>
      </c>
      <c r="B189" s="155" t="s">
        <v>383</v>
      </c>
      <c r="C189" s="152" t="s">
        <v>384</v>
      </c>
      <c r="D189" s="41">
        <v>40</v>
      </c>
      <c r="E189" s="41"/>
      <c r="F189" s="41"/>
      <c r="G189" s="41"/>
      <c r="H189" s="41">
        <v>30</v>
      </c>
      <c r="I189" s="41"/>
      <c r="J189" s="41">
        <v>10</v>
      </c>
      <c r="K189" s="41"/>
      <c r="L189" s="41"/>
      <c r="M189" s="41"/>
      <c r="N189" s="41"/>
      <c r="O189" s="41"/>
      <c r="P189" s="153"/>
      <c r="Q189" s="154">
        <f t="shared" si="2"/>
        <v>80</v>
      </c>
      <c r="R189" s="218"/>
    </row>
    <row r="190" spans="1:18" x14ac:dyDescent="0.25">
      <c r="A190" s="225">
        <v>186</v>
      </c>
      <c r="B190" s="152" t="s">
        <v>409</v>
      </c>
      <c r="C190" s="152" t="s">
        <v>410</v>
      </c>
      <c r="D190" s="41">
        <v>40</v>
      </c>
      <c r="E190" s="41"/>
      <c r="F190" s="41"/>
      <c r="G190" s="41"/>
      <c r="H190" s="41">
        <v>30</v>
      </c>
      <c r="I190" s="41"/>
      <c r="J190" s="41">
        <v>10</v>
      </c>
      <c r="K190" s="41"/>
      <c r="L190" s="41"/>
      <c r="M190" s="41"/>
      <c r="N190" s="41"/>
      <c r="O190" s="41"/>
      <c r="P190" s="153"/>
      <c r="Q190" s="154">
        <f t="shared" si="2"/>
        <v>80</v>
      </c>
      <c r="R190" s="218"/>
    </row>
    <row r="191" spans="1:18" x14ac:dyDescent="0.25">
      <c r="A191" s="225">
        <v>187</v>
      </c>
      <c r="B191" s="155" t="s">
        <v>403</v>
      </c>
      <c r="C191" s="152" t="s">
        <v>404</v>
      </c>
      <c r="D191" s="41">
        <v>40</v>
      </c>
      <c r="E191" s="41"/>
      <c r="F191" s="41"/>
      <c r="G191" s="41"/>
      <c r="H191" s="41">
        <v>30</v>
      </c>
      <c r="I191" s="41"/>
      <c r="J191" s="41">
        <v>10</v>
      </c>
      <c r="K191" s="41"/>
      <c r="L191" s="41"/>
      <c r="M191" s="41"/>
      <c r="N191" s="41"/>
      <c r="O191" s="41"/>
      <c r="P191" s="153"/>
      <c r="Q191" s="154">
        <f t="shared" si="2"/>
        <v>80</v>
      </c>
      <c r="R191" s="218"/>
    </row>
    <row r="192" spans="1:18" x14ac:dyDescent="0.25">
      <c r="A192" s="225">
        <v>188</v>
      </c>
      <c r="B192" s="152" t="s">
        <v>257</v>
      </c>
      <c r="C192" s="152" t="s">
        <v>157</v>
      </c>
      <c r="D192" s="41">
        <v>40</v>
      </c>
      <c r="E192" s="41"/>
      <c r="F192" s="41"/>
      <c r="G192" s="41"/>
      <c r="H192" s="41">
        <v>30</v>
      </c>
      <c r="I192" s="41"/>
      <c r="J192" s="41">
        <v>10</v>
      </c>
      <c r="K192" s="41"/>
      <c r="L192" s="41"/>
      <c r="M192" s="41"/>
      <c r="N192" s="41"/>
      <c r="O192" s="41"/>
      <c r="P192" s="153"/>
      <c r="Q192" s="154">
        <f t="shared" si="2"/>
        <v>80</v>
      </c>
      <c r="R192" s="218"/>
    </row>
    <row r="193" spans="1:18" x14ac:dyDescent="0.25">
      <c r="A193" s="225">
        <v>189</v>
      </c>
      <c r="B193" s="152" t="s">
        <v>245</v>
      </c>
      <c r="C193" s="152" t="s">
        <v>325</v>
      </c>
      <c r="D193" s="41"/>
      <c r="E193" s="41">
        <v>30</v>
      </c>
      <c r="F193" s="41"/>
      <c r="G193" s="41">
        <v>40</v>
      </c>
      <c r="H193" s="41"/>
      <c r="I193" s="41"/>
      <c r="J193" s="41"/>
      <c r="K193" s="41"/>
      <c r="L193" s="41"/>
      <c r="M193" s="41">
        <v>10</v>
      </c>
      <c r="N193" s="41"/>
      <c r="O193" s="41"/>
      <c r="P193" s="153"/>
      <c r="Q193" s="154">
        <f t="shared" si="2"/>
        <v>80</v>
      </c>
      <c r="R193" s="218"/>
    </row>
    <row r="194" spans="1:18" x14ac:dyDescent="0.25">
      <c r="A194" s="225">
        <v>190</v>
      </c>
      <c r="B194" s="152" t="s">
        <v>304</v>
      </c>
      <c r="C194" s="152" t="s">
        <v>162</v>
      </c>
      <c r="D194" s="41">
        <v>40</v>
      </c>
      <c r="E194" s="41"/>
      <c r="F194" s="41"/>
      <c r="G194" s="41"/>
      <c r="H194" s="41">
        <v>30</v>
      </c>
      <c r="I194" s="41"/>
      <c r="J194" s="41">
        <v>10</v>
      </c>
      <c r="K194" s="41"/>
      <c r="L194" s="41"/>
      <c r="M194" s="41"/>
      <c r="N194" s="41"/>
      <c r="O194" s="41"/>
      <c r="P194" s="153"/>
      <c r="Q194" s="154">
        <f t="shared" si="2"/>
        <v>80</v>
      </c>
      <c r="R194" s="218"/>
    </row>
    <row r="195" spans="1:18" x14ac:dyDescent="0.25">
      <c r="A195" s="225">
        <v>191</v>
      </c>
      <c r="B195" s="152" t="s">
        <v>135</v>
      </c>
      <c r="C195" s="152" t="s">
        <v>379</v>
      </c>
      <c r="D195" s="41">
        <v>40</v>
      </c>
      <c r="E195" s="41"/>
      <c r="F195" s="41"/>
      <c r="G195" s="41"/>
      <c r="H195" s="41">
        <v>30</v>
      </c>
      <c r="I195" s="41"/>
      <c r="J195" s="41">
        <v>10</v>
      </c>
      <c r="K195" s="41"/>
      <c r="L195" s="41"/>
      <c r="M195" s="41"/>
      <c r="N195" s="41"/>
      <c r="O195" s="41"/>
      <c r="P195" s="153"/>
      <c r="Q195" s="154">
        <f t="shared" si="2"/>
        <v>80</v>
      </c>
      <c r="R195" s="218"/>
    </row>
    <row r="196" spans="1:18" x14ac:dyDescent="0.25">
      <c r="A196" s="225">
        <v>192</v>
      </c>
      <c r="B196" s="155" t="s">
        <v>342</v>
      </c>
      <c r="C196" s="152" t="s">
        <v>256</v>
      </c>
      <c r="D196" s="41">
        <v>40</v>
      </c>
      <c r="E196" s="41"/>
      <c r="F196" s="41"/>
      <c r="G196" s="41"/>
      <c r="H196" s="41">
        <v>30</v>
      </c>
      <c r="I196" s="41"/>
      <c r="J196" s="41">
        <v>10</v>
      </c>
      <c r="K196" s="41"/>
      <c r="L196" s="41"/>
      <c r="M196" s="41"/>
      <c r="N196" s="41"/>
      <c r="O196" s="41"/>
      <c r="P196" s="153"/>
      <c r="Q196" s="154">
        <f t="shared" si="2"/>
        <v>80</v>
      </c>
      <c r="R196" s="218"/>
    </row>
    <row r="197" spans="1:18" x14ac:dyDescent="0.25">
      <c r="A197" s="225">
        <v>193</v>
      </c>
      <c r="B197" s="156" t="s">
        <v>359</v>
      </c>
      <c r="C197" s="152" t="s">
        <v>360</v>
      </c>
      <c r="D197" s="41">
        <v>40</v>
      </c>
      <c r="E197" s="41"/>
      <c r="F197" s="41"/>
      <c r="G197" s="41"/>
      <c r="H197" s="41">
        <v>30</v>
      </c>
      <c r="I197" s="41"/>
      <c r="J197" s="41">
        <v>10</v>
      </c>
      <c r="K197" s="41"/>
      <c r="L197" s="41"/>
      <c r="M197" s="41"/>
      <c r="N197" s="41"/>
      <c r="O197" s="41"/>
      <c r="P197" s="153"/>
      <c r="Q197" s="154">
        <f t="shared" si="2"/>
        <v>80</v>
      </c>
      <c r="R197" s="218"/>
    </row>
    <row r="198" spans="1:18" x14ac:dyDescent="0.25">
      <c r="A198" s="225">
        <v>194</v>
      </c>
      <c r="B198" s="153" t="s">
        <v>357</v>
      </c>
      <c r="C198" s="152" t="s">
        <v>358</v>
      </c>
      <c r="D198" s="41">
        <v>40</v>
      </c>
      <c r="E198" s="41"/>
      <c r="F198" s="41"/>
      <c r="G198" s="41"/>
      <c r="H198" s="41">
        <v>30</v>
      </c>
      <c r="I198" s="41"/>
      <c r="J198" s="41">
        <v>10</v>
      </c>
      <c r="K198" s="41"/>
      <c r="L198" s="41"/>
      <c r="M198" s="41"/>
      <c r="N198" s="41"/>
      <c r="O198" s="41"/>
      <c r="P198" s="153"/>
      <c r="Q198" s="154">
        <f t="shared" si="2"/>
        <v>80</v>
      </c>
      <c r="R198" s="218"/>
    </row>
    <row r="199" spans="1:18" x14ac:dyDescent="0.25">
      <c r="A199" s="225">
        <v>195</v>
      </c>
      <c r="B199" s="155" t="s">
        <v>71</v>
      </c>
      <c r="C199" s="152" t="s">
        <v>374</v>
      </c>
      <c r="D199" s="41">
        <v>40</v>
      </c>
      <c r="E199" s="41"/>
      <c r="F199" s="41"/>
      <c r="G199" s="41"/>
      <c r="H199" s="41">
        <v>30</v>
      </c>
      <c r="I199" s="41"/>
      <c r="J199" s="41">
        <v>10</v>
      </c>
      <c r="K199" s="41"/>
      <c r="L199" s="41"/>
      <c r="M199" s="41"/>
      <c r="N199" s="41"/>
      <c r="O199" s="41"/>
      <c r="P199" s="153"/>
      <c r="Q199" s="154">
        <f t="shared" si="2"/>
        <v>80</v>
      </c>
      <c r="R199" s="218"/>
    </row>
    <row r="200" spans="1:18" x14ac:dyDescent="0.25">
      <c r="A200" s="225">
        <v>196</v>
      </c>
      <c r="B200" s="152" t="s">
        <v>342</v>
      </c>
      <c r="C200" s="152" t="s">
        <v>343</v>
      </c>
      <c r="D200" s="41">
        <v>40</v>
      </c>
      <c r="E200" s="41"/>
      <c r="F200" s="41"/>
      <c r="G200" s="41"/>
      <c r="H200" s="41">
        <v>30</v>
      </c>
      <c r="I200" s="41"/>
      <c r="J200" s="41">
        <v>10</v>
      </c>
      <c r="K200" s="41"/>
      <c r="L200" s="41"/>
      <c r="M200" s="41"/>
      <c r="N200" s="41"/>
      <c r="O200" s="41"/>
      <c r="P200" s="153"/>
      <c r="Q200" s="154">
        <f t="shared" si="2"/>
        <v>80</v>
      </c>
      <c r="R200" s="218"/>
    </row>
    <row r="201" spans="1:18" x14ac:dyDescent="0.25">
      <c r="A201" s="225">
        <v>197</v>
      </c>
      <c r="B201" s="155" t="s">
        <v>150</v>
      </c>
      <c r="C201" s="152" t="s">
        <v>343</v>
      </c>
      <c r="D201" s="41">
        <v>40</v>
      </c>
      <c r="E201" s="41"/>
      <c r="F201" s="41"/>
      <c r="G201" s="41"/>
      <c r="H201" s="41">
        <v>30</v>
      </c>
      <c r="I201" s="41"/>
      <c r="J201" s="41">
        <v>10</v>
      </c>
      <c r="K201" s="41"/>
      <c r="L201" s="41"/>
      <c r="M201" s="41"/>
      <c r="N201" s="41"/>
      <c r="O201" s="41"/>
      <c r="P201" s="153"/>
      <c r="Q201" s="154">
        <f t="shared" si="2"/>
        <v>80</v>
      </c>
      <c r="R201" s="218"/>
    </row>
    <row r="202" spans="1:18" x14ac:dyDescent="0.25">
      <c r="A202" s="225">
        <v>198</v>
      </c>
      <c r="B202" s="152" t="s">
        <v>302</v>
      </c>
      <c r="C202" s="152" t="s">
        <v>185</v>
      </c>
      <c r="D202" s="41">
        <v>40</v>
      </c>
      <c r="E202" s="41"/>
      <c r="F202" s="41"/>
      <c r="G202" s="41"/>
      <c r="H202" s="41">
        <v>30</v>
      </c>
      <c r="I202" s="41"/>
      <c r="J202" s="41">
        <v>10</v>
      </c>
      <c r="K202" s="41"/>
      <c r="L202" s="41"/>
      <c r="M202" s="41"/>
      <c r="N202" s="41"/>
      <c r="O202" s="41"/>
      <c r="P202" s="153"/>
      <c r="Q202" s="154">
        <f t="shared" si="2"/>
        <v>80</v>
      </c>
      <c r="R202" s="218"/>
    </row>
    <row r="203" spans="1:18" x14ac:dyDescent="0.25">
      <c r="A203" s="225">
        <v>199</v>
      </c>
      <c r="B203" s="156" t="s">
        <v>51</v>
      </c>
      <c r="C203" s="152" t="s">
        <v>185</v>
      </c>
      <c r="D203" s="41">
        <v>40</v>
      </c>
      <c r="E203" s="41"/>
      <c r="F203" s="41"/>
      <c r="G203" s="41"/>
      <c r="H203" s="41">
        <v>30</v>
      </c>
      <c r="I203" s="41"/>
      <c r="J203" s="41">
        <v>10</v>
      </c>
      <c r="K203" s="41"/>
      <c r="L203" s="41"/>
      <c r="M203" s="41"/>
      <c r="N203" s="41"/>
      <c r="O203" s="41"/>
      <c r="P203" s="153"/>
      <c r="Q203" s="154">
        <f t="shared" ref="Q203:Q266" si="3">SUM(D203:O203)</f>
        <v>80</v>
      </c>
      <c r="R203" s="218"/>
    </row>
    <row r="204" spans="1:18" x14ac:dyDescent="0.25">
      <c r="A204" s="225">
        <v>200</v>
      </c>
      <c r="B204" s="152" t="s">
        <v>392</v>
      </c>
      <c r="C204" s="152" t="s">
        <v>206</v>
      </c>
      <c r="D204" s="41">
        <v>40</v>
      </c>
      <c r="E204" s="41"/>
      <c r="F204" s="41"/>
      <c r="G204" s="41"/>
      <c r="H204" s="41">
        <v>30</v>
      </c>
      <c r="I204" s="41"/>
      <c r="J204" s="41">
        <v>10</v>
      </c>
      <c r="K204" s="41"/>
      <c r="L204" s="41"/>
      <c r="M204" s="41"/>
      <c r="N204" s="41"/>
      <c r="O204" s="41"/>
      <c r="P204" s="153"/>
      <c r="Q204" s="154">
        <f t="shared" si="3"/>
        <v>80</v>
      </c>
      <c r="R204" s="218"/>
    </row>
    <row r="205" spans="1:18" x14ac:dyDescent="0.25">
      <c r="A205" s="225">
        <v>201</v>
      </c>
      <c r="B205" s="152" t="s">
        <v>89</v>
      </c>
      <c r="C205" s="152" t="s">
        <v>265</v>
      </c>
      <c r="D205" s="41">
        <v>40</v>
      </c>
      <c r="E205" s="41"/>
      <c r="F205" s="41"/>
      <c r="G205" s="41"/>
      <c r="H205" s="41">
        <v>30</v>
      </c>
      <c r="I205" s="41"/>
      <c r="J205" s="41">
        <v>10</v>
      </c>
      <c r="K205" s="41"/>
      <c r="L205" s="41"/>
      <c r="M205" s="41"/>
      <c r="N205" s="41"/>
      <c r="O205" s="41"/>
      <c r="P205" s="153"/>
      <c r="Q205" s="154">
        <f t="shared" si="3"/>
        <v>80</v>
      </c>
      <c r="R205" s="218"/>
    </row>
    <row r="206" spans="1:18" x14ac:dyDescent="0.25">
      <c r="A206" s="225">
        <v>202</v>
      </c>
      <c r="B206" s="152" t="s">
        <v>402</v>
      </c>
      <c r="C206" s="152" t="s">
        <v>265</v>
      </c>
      <c r="D206" s="41">
        <v>40</v>
      </c>
      <c r="E206" s="41"/>
      <c r="F206" s="41"/>
      <c r="G206" s="41"/>
      <c r="H206" s="41">
        <v>30</v>
      </c>
      <c r="I206" s="41"/>
      <c r="J206" s="41">
        <v>10</v>
      </c>
      <c r="K206" s="41"/>
      <c r="L206" s="41"/>
      <c r="M206" s="41"/>
      <c r="N206" s="41"/>
      <c r="O206" s="41"/>
      <c r="P206" s="153"/>
      <c r="Q206" s="154">
        <f t="shared" si="3"/>
        <v>80</v>
      </c>
      <c r="R206" s="218"/>
    </row>
    <row r="207" spans="1:18" x14ac:dyDescent="0.25">
      <c r="A207" s="225">
        <v>203</v>
      </c>
      <c r="B207" s="152" t="s">
        <v>310</v>
      </c>
      <c r="C207" s="152" t="s">
        <v>311</v>
      </c>
      <c r="D207" s="41">
        <v>40</v>
      </c>
      <c r="E207" s="41"/>
      <c r="F207" s="41"/>
      <c r="G207" s="41"/>
      <c r="H207" s="41">
        <v>30</v>
      </c>
      <c r="I207" s="41"/>
      <c r="J207" s="41">
        <v>10</v>
      </c>
      <c r="K207" s="41"/>
      <c r="L207" s="41"/>
      <c r="M207" s="41"/>
      <c r="N207" s="41"/>
      <c r="O207" s="41"/>
      <c r="P207" s="153"/>
      <c r="Q207" s="154">
        <f t="shared" si="3"/>
        <v>80</v>
      </c>
      <c r="R207" s="218"/>
    </row>
    <row r="208" spans="1:18" x14ac:dyDescent="0.25">
      <c r="A208" s="225">
        <v>204</v>
      </c>
      <c r="B208" s="155" t="s">
        <v>51</v>
      </c>
      <c r="C208" s="152" t="s">
        <v>385</v>
      </c>
      <c r="D208" s="41">
        <v>40</v>
      </c>
      <c r="E208" s="41"/>
      <c r="F208" s="41"/>
      <c r="G208" s="41"/>
      <c r="H208" s="41">
        <v>30</v>
      </c>
      <c r="I208" s="41"/>
      <c r="J208" s="41">
        <v>10</v>
      </c>
      <c r="K208" s="41"/>
      <c r="L208" s="41"/>
      <c r="M208" s="41"/>
      <c r="N208" s="41"/>
      <c r="O208" s="41"/>
      <c r="P208" s="153"/>
      <c r="Q208" s="154">
        <f t="shared" si="3"/>
        <v>80</v>
      </c>
      <c r="R208" s="218"/>
    </row>
    <row r="209" spans="1:18" x14ac:dyDescent="0.25">
      <c r="A209" s="225">
        <v>205</v>
      </c>
      <c r="B209" s="152" t="s">
        <v>396</v>
      </c>
      <c r="C209" s="152" t="s">
        <v>385</v>
      </c>
      <c r="D209" s="41">
        <v>40</v>
      </c>
      <c r="E209" s="41"/>
      <c r="F209" s="41"/>
      <c r="G209" s="41"/>
      <c r="H209" s="41">
        <v>30</v>
      </c>
      <c r="I209" s="41"/>
      <c r="J209" s="41">
        <v>10</v>
      </c>
      <c r="K209" s="41"/>
      <c r="L209" s="41"/>
      <c r="M209" s="41"/>
      <c r="N209" s="41"/>
      <c r="O209" s="41"/>
      <c r="P209" s="153"/>
      <c r="Q209" s="154">
        <f t="shared" si="3"/>
        <v>80</v>
      </c>
      <c r="R209" s="218"/>
    </row>
    <row r="210" spans="1:18" x14ac:dyDescent="0.25">
      <c r="A210" s="225">
        <v>206</v>
      </c>
      <c r="B210" s="155" t="s">
        <v>190</v>
      </c>
      <c r="C210" s="152" t="s">
        <v>138</v>
      </c>
      <c r="D210" s="41">
        <v>40</v>
      </c>
      <c r="E210" s="41"/>
      <c r="F210" s="41"/>
      <c r="G210" s="41"/>
      <c r="H210" s="41">
        <v>30</v>
      </c>
      <c r="I210" s="41"/>
      <c r="J210" s="41">
        <v>10</v>
      </c>
      <c r="K210" s="41"/>
      <c r="L210" s="152"/>
      <c r="M210" s="152"/>
      <c r="N210" s="152"/>
      <c r="O210" s="152"/>
      <c r="P210" s="153"/>
      <c r="Q210" s="154">
        <f t="shared" si="3"/>
        <v>80</v>
      </c>
      <c r="R210" s="218"/>
    </row>
    <row r="211" spans="1:18" x14ac:dyDescent="0.25">
      <c r="A211" s="225">
        <v>207</v>
      </c>
      <c r="B211" s="152" t="s">
        <v>405</v>
      </c>
      <c r="C211" s="152" t="s">
        <v>138</v>
      </c>
      <c r="D211" s="41">
        <v>40</v>
      </c>
      <c r="E211" s="41"/>
      <c r="F211" s="41"/>
      <c r="G211" s="41"/>
      <c r="H211" s="41">
        <v>30</v>
      </c>
      <c r="I211" s="41"/>
      <c r="J211" s="41">
        <v>10</v>
      </c>
      <c r="K211" s="41"/>
      <c r="L211" s="41"/>
      <c r="M211" s="41"/>
      <c r="N211" s="41"/>
      <c r="O211" s="41"/>
      <c r="P211" s="153"/>
      <c r="Q211" s="154">
        <f t="shared" si="3"/>
        <v>80</v>
      </c>
      <c r="R211" s="218"/>
    </row>
    <row r="212" spans="1:18" x14ac:dyDescent="0.25">
      <c r="A212" s="225">
        <v>208</v>
      </c>
      <c r="B212" s="152" t="s">
        <v>293</v>
      </c>
      <c r="C212" s="152" t="s">
        <v>81</v>
      </c>
      <c r="D212" s="41">
        <v>40</v>
      </c>
      <c r="E212" s="41"/>
      <c r="F212" s="41"/>
      <c r="G212" s="41"/>
      <c r="H212" s="41">
        <v>30</v>
      </c>
      <c r="I212" s="41"/>
      <c r="J212" s="41">
        <v>10</v>
      </c>
      <c r="K212" s="41"/>
      <c r="L212" s="41"/>
      <c r="M212" s="41"/>
      <c r="N212" s="41"/>
      <c r="O212" s="41"/>
      <c r="P212" s="153"/>
      <c r="Q212" s="154">
        <f t="shared" si="3"/>
        <v>80</v>
      </c>
      <c r="R212" s="218"/>
    </row>
    <row r="213" spans="1:18" x14ac:dyDescent="0.25">
      <c r="A213" s="225">
        <v>209</v>
      </c>
      <c r="B213" s="152" t="s">
        <v>341</v>
      </c>
      <c r="C213" s="152" t="s">
        <v>81</v>
      </c>
      <c r="D213" s="41">
        <v>40</v>
      </c>
      <c r="E213" s="41"/>
      <c r="F213" s="41"/>
      <c r="G213" s="41"/>
      <c r="H213" s="41">
        <v>30</v>
      </c>
      <c r="I213" s="41"/>
      <c r="J213" s="41">
        <v>10</v>
      </c>
      <c r="K213" s="41"/>
      <c r="L213" s="41"/>
      <c r="M213" s="41"/>
      <c r="N213" s="41"/>
      <c r="O213" s="41"/>
      <c r="P213" s="153"/>
      <c r="Q213" s="154">
        <f t="shared" si="3"/>
        <v>80</v>
      </c>
      <c r="R213" s="218"/>
    </row>
    <row r="214" spans="1:18" x14ac:dyDescent="0.25">
      <c r="A214" s="225">
        <v>210</v>
      </c>
      <c r="B214" s="152" t="s">
        <v>408</v>
      </c>
      <c r="C214" s="152" t="s">
        <v>81</v>
      </c>
      <c r="D214" s="41">
        <v>40</v>
      </c>
      <c r="E214" s="41"/>
      <c r="F214" s="41"/>
      <c r="G214" s="41"/>
      <c r="H214" s="41">
        <v>30</v>
      </c>
      <c r="I214" s="41"/>
      <c r="J214" s="41">
        <v>10</v>
      </c>
      <c r="K214" s="41"/>
      <c r="L214" s="41"/>
      <c r="M214" s="41"/>
      <c r="N214" s="41"/>
      <c r="O214" s="41"/>
      <c r="P214" s="153"/>
      <c r="Q214" s="154">
        <f t="shared" si="3"/>
        <v>80</v>
      </c>
      <c r="R214" s="218"/>
    </row>
    <row r="215" spans="1:18" x14ac:dyDescent="0.25">
      <c r="A215" s="225">
        <v>211</v>
      </c>
      <c r="B215" s="153" t="s">
        <v>229</v>
      </c>
      <c r="C215" s="152" t="s">
        <v>202</v>
      </c>
      <c r="D215" s="41">
        <v>40</v>
      </c>
      <c r="E215" s="41"/>
      <c r="F215" s="41"/>
      <c r="G215" s="41"/>
      <c r="H215" s="41">
        <v>30</v>
      </c>
      <c r="I215" s="41"/>
      <c r="J215" s="41">
        <v>10</v>
      </c>
      <c r="K215" s="41"/>
      <c r="L215" s="41"/>
      <c r="M215" s="41"/>
      <c r="N215" s="41"/>
      <c r="O215" s="41"/>
      <c r="P215" s="153"/>
      <c r="Q215" s="154">
        <f t="shared" si="3"/>
        <v>80</v>
      </c>
      <c r="R215" s="218"/>
    </row>
    <row r="216" spans="1:18" x14ac:dyDescent="0.25">
      <c r="A216" s="225">
        <v>212</v>
      </c>
      <c r="B216" s="153" t="s">
        <v>332</v>
      </c>
      <c r="C216" s="152" t="s">
        <v>333</v>
      </c>
      <c r="D216" s="41">
        <v>40</v>
      </c>
      <c r="E216" s="41"/>
      <c r="F216" s="41"/>
      <c r="G216" s="41"/>
      <c r="H216" s="41">
        <v>30</v>
      </c>
      <c r="I216" s="41"/>
      <c r="J216" s="41">
        <v>10</v>
      </c>
      <c r="K216" s="41"/>
      <c r="L216" s="41"/>
      <c r="M216" s="41"/>
      <c r="N216" s="41"/>
      <c r="O216" s="41"/>
      <c r="P216" s="153"/>
      <c r="Q216" s="154">
        <f t="shared" si="3"/>
        <v>80</v>
      </c>
      <c r="R216" s="218"/>
    </row>
    <row r="217" spans="1:18" x14ac:dyDescent="0.25">
      <c r="A217" s="225">
        <v>213</v>
      </c>
      <c r="B217" s="152" t="s">
        <v>321</v>
      </c>
      <c r="C217" s="152" t="s">
        <v>322</v>
      </c>
      <c r="D217" s="41">
        <v>40</v>
      </c>
      <c r="E217" s="41"/>
      <c r="F217" s="41"/>
      <c r="G217" s="41"/>
      <c r="H217" s="41">
        <v>30</v>
      </c>
      <c r="I217" s="41"/>
      <c r="J217" s="41">
        <v>10</v>
      </c>
      <c r="K217" s="41"/>
      <c r="L217" s="41"/>
      <c r="M217" s="41"/>
      <c r="N217" s="41"/>
      <c r="O217" s="41"/>
      <c r="P217" s="153"/>
      <c r="Q217" s="154">
        <f t="shared" si="3"/>
        <v>80</v>
      </c>
      <c r="R217" s="218"/>
    </row>
    <row r="218" spans="1:18" x14ac:dyDescent="0.25">
      <c r="A218" s="225">
        <v>214</v>
      </c>
      <c r="B218" s="155" t="s">
        <v>363</v>
      </c>
      <c r="C218" s="152" t="s">
        <v>394</v>
      </c>
      <c r="D218" s="41">
        <v>40</v>
      </c>
      <c r="E218" s="41"/>
      <c r="F218" s="41"/>
      <c r="G218" s="41"/>
      <c r="H218" s="41">
        <v>30</v>
      </c>
      <c r="I218" s="41"/>
      <c r="J218" s="41">
        <v>10</v>
      </c>
      <c r="K218" s="41"/>
      <c r="L218" s="41"/>
      <c r="M218" s="41"/>
      <c r="N218" s="41"/>
      <c r="O218" s="41"/>
      <c r="P218" s="153"/>
      <c r="Q218" s="154">
        <f t="shared" si="3"/>
        <v>80</v>
      </c>
      <c r="R218" s="218"/>
    </row>
    <row r="219" spans="1:18" x14ac:dyDescent="0.25">
      <c r="A219" s="225">
        <v>215</v>
      </c>
      <c r="B219" s="152" t="s">
        <v>309</v>
      </c>
      <c r="C219" s="152" t="s">
        <v>74</v>
      </c>
      <c r="D219" s="41">
        <v>40</v>
      </c>
      <c r="E219" s="41"/>
      <c r="F219" s="41"/>
      <c r="G219" s="41"/>
      <c r="H219" s="41">
        <v>30</v>
      </c>
      <c r="I219" s="41"/>
      <c r="J219" s="41">
        <v>10</v>
      </c>
      <c r="K219" s="41"/>
      <c r="L219" s="41"/>
      <c r="M219" s="41"/>
      <c r="N219" s="41"/>
      <c r="O219" s="41"/>
      <c r="P219" s="153"/>
      <c r="Q219" s="154">
        <f t="shared" si="3"/>
        <v>80</v>
      </c>
      <c r="R219" s="218"/>
    </row>
    <row r="220" spans="1:18" x14ac:dyDescent="0.25">
      <c r="A220" s="225">
        <v>216</v>
      </c>
      <c r="B220" s="152" t="s">
        <v>328</v>
      </c>
      <c r="C220" s="152" t="s">
        <v>74</v>
      </c>
      <c r="D220" s="41">
        <v>40</v>
      </c>
      <c r="E220" s="41"/>
      <c r="F220" s="41"/>
      <c r="G220" s="41"/>
      <c r="H220" s="41">
        <v>30</v>
      </c>
      <c r="I220" s="41"/>
      <c r="J220" s="41">
        <v>10</v>
      </c>
      <c r="K220" s="41"/>
      <c r="L220" s="41"/>
      <c r="M220" s="41"/>
      <c r="N220" s="41"/>
      <c r="O220" s="41"/>
      <c r="P220" s="153"/>
      <c r="Q220" s="154">
        <f t="shared" si="3"/>
        <v>80</v>
      </c>
      <c r="R220" s="218"/>
    </row>
    <row r="221" spans="1:18" x14ac:dyDescent="0.25">
      <c r="A221" s="225">
        <v>217</v>
      </c>
      <c r="B221" s="152" t="s">
        <v>348</v>
      </c>
      <c r="C221" s="152" t="s">
        <v>74</v>
      </c>
      <c r="D221" s="41">
        <v>40</v>
      </c>
      <c r="E221" s="41"/>
      <c r="F221" s="41"/>
      <c r="G221" s="41"/>
      <c r="H221" s="41">
        <v>30</v>
      </c>
      <c r="I221" s="41"/>
      <c r="J221" s="41">
        <v>10</v>
      </c>
      <c r="K221" s="41"/>
      <c r="L221" s="41"/>
      <c r="M221" s="41"/>
      <c r="N221" s="41"/>
      <c r="O221" s="41"/>
      <c r="P221" s="153"/>
      <c r="Q221" s="154">
        <f t="shared" si="3"/>
        <v>80</v>
      </c>
      <c r="R221" s="218"/>
    </row>
    <row r="222" spans="1:18" x14ac:dyDescent="0.25">
      <c r="A222" s="225">
        <v>218</v>
      </c>
      <c r="B222" s="152" t="s">
        <v>375</v>
      </c>
      <c r="C222" s="152" t="s">
        <v>74</v>
      </c>
      <c r="D222" s="41">
        <v>40</v>
      </c>
      <c r="E222" s="41"/>
      <c r="F222" s="41"/>
      <c r="G222" s="41"/>
      <c r="H222" s="41">
        <v>30</v>
      </c>
      <c r="I222" s="41"/>
      <c r="J222" s="41">
        <v>10</v>
      </c>
      <c r="K222" s="41"/>
      <c r="L222" s="41"/>
      <c r="M222" s="41"/>
      <c r="N222" s="41"/>
      <c r="O222" s="41"/>
      <c r="P222" s="153"/>
      <c r="Q222" s="154">
        <f t="shared" si="3"/>
        <v>80</v>
      </c>
      <c r="R222" s="218"/>
    </row>
    <row r="223" spans="1:18" x14ac:dyDescent="0.25">
      <c r="A223" s="225">
        <v>219</v>
      </c>
      <c r="B223" s="152" t="s">
        <v>305</v>
      </c>
      <c r="C223" s="152" t="s">
        <v>101</v>
      </c>
      <c r="D223" s="41">
        <v>40</v>
      </c>
      <c r="E223" s="41"/>
      <c r="F223" s="41"/>
      <c r="G223" s="41"/>
      <c r="H223" s="41">
        <v>30</v>
      </c>
      <c r="I223" s="41"/>
      <c r="J223" s="41">
        <v>10</v>
      </c>
      <c r="K223" s="41"/>
      <c r="L223" s="41"/>
      <c r="M223" s="41"/>
      <c r="N223" s="41"/>
      <c r="O223" s="41"/>
      <c r="P223" s="153"/>
      <c r="Q223" s="154">
        <f t="shared" si="3"/>
        <v>80</v>
      </c>
      <c r="R223" s="218"/>
    </row>
    <row r="224" spans="1:18" x14ac:dyDescent="0.25">
      <c r="A224" s="225">
        <v>220</v>
      </c>
      <c r="B224" s="153" t="s">
        <v>346</v>
      </c>
      <c r="C224" s="152" t="s">
        <v>347</v>
      </c>
      <c r="D224" s="41">
        <v>40</v>
      </c>
      <c r="E224" s="41"/>
      <c r="F224" s="41"/>
      <c r="G224" s="41"/>
      <c r="H224" s="41">
        <v>30</v>
      </c>
      <c r="I224" s="41"/>
      <c r="J224" s="41">
        <v>10</v>
      </c>
      <c r="K224" s="41"/>
      <c r="L224" s="41"/>
      <c r="M224" s="41"/>
      <c r="N224" s="41"/>
      <c r="O224" s="41"/>
      <c r="P224" s="153"/>
      <c r="Q224" s="154">
        <f t="shared" si="3"/>
        <v>80</v>
      </c>
      <c r="R224" s="218"/>
    </row>
    <row r="225" spans="1:18" x14ac:dyDescent="0.25">
      <c r="A225" s="225">
        <v>221</v>
      </c>
      <c r="B225" s="153" t="s">
        <v>350</v>
      </c>
      <c r="C225" s="152" t="s">
        <v>351</v>
      </c>
      <c r="D225" s="41">
        <v>40</v>
      </c>
      <c r="E225" s="41"/>
      <c r="F225" s="41"/>
      <c r="G225" s="41"/>
      <c r="H225" s="41">
        <v>30</v>
      </c>
      <c r="I225" s="41"/>
      <c r="J225" s="41">
        <v>10</v>
      </c>
      <c r="K225" s="41"/>
      <c r="L225" s="41"/>
      <c r="M225" s="41"/>
      <c r="N225" s="41"/>
      <c r="O225" s="41"/>
      <c r="P225" s="153"/>
      <c r="Q225" s="154">
        <f t="shared" si="3"/>
        <v>80</v>
      </c>
      <c r="R225" s="218"/>
    </row>
    <row r="226" spans="1:18" x14ac:dyDescent="0.25">
      <c r="A226" s="225">
        <v>222</v>
      </c>
      <c r="B226" s="152" t="s">
        <v>297</v>
      </c>
      <c r="C226" s="152" t="s">
        <v>298</v>
      </c>
      <c r="D226" s="41">
        <v>40</v>
      </c>
      <c r="E226" s="41"/>
      <c r="F226" s="41"/>
      <c r="G226" s="41"/>
      <c r="H226" s="41">
        <v>30</v>
      </c>
      <c r="I226" s="41"/>
      <c r="J226" s="41">
        <v>10</v>
      </c>
      <c r="K226" s="41"/>
      <c r="L226" s="41"/>
      <c r="M226" s="41"/>
      <c r="N226" s="41"/>
      <c r="O226" s="41"/>
      <c r="P226" s="153"/>
      <c r="Q226" s="154">
        <f t="shared" si="3"/>
        <v>80</v>
      </c>
      <c r="R226" s="218"/>
    </row>
    <row r="227" spans="1:18" x14ac:dyDescent="0.25">
      <c r="A227" s="225">
        <v>223</v>
      </c>
      <c r="B227" s="152" t="s">
        <v>323</v>
      </c>
      <c r="C227" s="152" t="s">
        <v>324</v>
      </c>
      <c r="D227" s="41">
        <v>40</v>
      </c>
      <c r="E227" s="41"/>
      <c r="F227" s="41"/>
      <c r="G227" s="41"/>
      <c r="H227" s="41">
        <v>30</v>
      </c>
      <c r="I227" s="41"/>
      <c r="J227" s="41">
        <v>10</v>
      </c>
      <c r="K227" s="41"/>
      <c r="L227" s="41"/>
      <c r="M227" s="41"/>
      <c r="N227" s="41"/>
      <c r="O227" s="41"/>
      <c r="P227" s="153"/>
      <c r="Q227" s="154">
        <f t="shared" si="3"/>
        <v>80</v>
      </c>
      <c r="R227" s="218"/>
    </row>
    <row r="228" spans="1:18" x14ac:dyDescent="0.25">
      <c r="A228" s="225">
        <v>224</v>
      </c>
      <c r="B228" s="153" t="s">
        <v>352</v>
      </c>
      <c r="C228" s="152" t="s">
        <v>353</v>
      </c>
      <c r="D228" s="41">
        <v>40</v>
      </c>
      <c r="E228" s="41"/>
      <c r="F228" s="41"/>
      <c r="G228" s="41"/>
      <c r="H228" s="41">
        <v>30</v>
      </c>
      <c r="I228" s="41"/>
      <c r="J228" s="41">
        <v>10</v>
      </c>
      <c r="K228" s="41"/>
      <c r="L228" s="41"/>
      <c r="M228" s="41"/>
      <c r="N228" s="41"/>
      <c r="O228" s="41"/>
      <c r="P228" s="153"/>
      <c r="Q228" s="154">
        <f t="shared" si="3"/>
        <v>80</v>
      </c>
      <c r="R228" s="218"/>
    </row>
    <row r="229" spans="1:18" x14ac:dyDescent="0.25">
      <c r="A229" s="225">
        <v>225</v>
      </c>
      <c r="B229" s="155" t="s">
        <v>373</v>
      </c>
      <c r="C229" s="152" t="s">
        <v>278</v>
      </c>
      <c r="D229" s="41">
        <v>40</v>
      </c>
      <c r="E229" s="41"/>
      <c r="F229" s="41"/>
      <c r="G229" s="41"/>
      <c r="H229" s="41">
        <v>30</v>
      </c>
      <c r="I229" s="41"/>
      <c r="J229" s="41">
        <v>10</v>
      </c>
      <c r="K229" s="41"/>
      <c r="L229" s="41"/>
      <c r="M229" s="41"/>
      <c r="N229" s="41"/>
      <c r="O229" s="41"/>
      <c r="P229" s="153"/>
      <c r="Q229" s="154">
        <f t="shared" si="3"/>
        <v>80</v>
      </c>
      <c r="R229" s="218"/>
    </row>
    <row r="230" spans="1:18" x14ac:dyDescent="0.25">
      <c r="A230" s="225">
        <v>226</v>
      </c>
      <c r="B230" s="153" t="s">
        <v>301</v>
      </c>
      <c r="C230" s="152" t="s">
        <v>142</v>
      </c>
      <c r="D230" s="41">
        <v>40</v>
      </c>
      <c r="E230" s="41"/>
      <c r="F230" s="41"/>
      <c r="G230" s="41"/>
      <c r="H230" s="41">
        <v>30</v>
      </c>
      <c r="I230" s="41"/>
      <c r="J230" s="41">
        <v>10</v>
      </c>
      <c r="K230" s="41"/>
      <c r="L230" s="41"/>
      <c r="M230" s="41"/>
      <c r="N230" s="41"/>
      <c r="O230" s="41"/>
      <c r="P230" s="153"/>
      <c r="Q230" s="154">
        <f t="shared" si="3"/>
        <v>80</v>
      </c>
      <c r="R230" s="218"/>
    </row>
    <row r="231" spans="1:18" x14ac:dyDescent="0.25">
      <c r="A231" s="225">
        <v>227</v>
      </c>
      <c r="B231" s="152" t="s">
        <v>391</v>
      </c>
      <c r="C231" s="152" t="s">
        <v>76</v>
      </c>
      <c r="D231" s="41">
        <v>40</v>
      </c>
      <c r="E231" s="41"/>
      <c r="F231" s="41"/>
      <c r="G231" s="41"/>
      <c r="H231" s="41">
        <v>30</v>
      </c>
      <c r="I231" s="41"/>
      <c r="J231" s="41">
        <v>10</v>
      </c>
      <c r="K231" s="41"/>
      <c r="L231" s="41"/>
      <c r="M231" s="41"/>
      <c r="N231" s="41"/>
      <c r="O231" s="41"/>
      <c r="P231" s="153"/>
      <c r="Q231" s="154">
        <f t="shared" si="3"/>
        <v>80</v>
      </c>
      <c r="R231" s="218"/>
    </row>
    <row r="232" spans="1:18" x14ac:dyDescent="0.25">
      <c r="A232" s="225">
        <v>228</v>
      </c>
      <c r="B232" s="152" t="s">
        <v>87</v>
      </c>
      <c r="C232" s="152" t="s">
        <v>111</v>
      </c>
      <c r="D232" s="41">
        <v>40</v>
      </c>
      <c r="E232" s="41"/>
      <c r="F232" s="41"/>
      <c r="G232" s="41"/>
      <c r="H232" s="41">
        <v>30</v>
      </c>
      <c r="I232" s="41"/>
      <c r="J232" s="41">
        <v>10</v>
      </c>
      <c r="K232" s="41"/>
      <c r="L232" s="41"/>
      <c r="M232" s="41"/>
      <c r="N232" s="41"/>
      <c r="O232" s="41"/>
      <c r="P232" s="153"/>
      <c r="Q232" s="154">
        <f t="shared" si="3"/>
        <v>80</v>
      </c>
      <c r="R232" s="218"/>
    </row>
    <row r="233" spans="1:18" x14ac:dyDescent="0.25">
      <c r="A233" s="225">
        <v>229</v>
      </c>
      <c r="B233" s="152" t="s">
        <v>280</v>
      </c>
      <c r="C233" s="152" t="s">
        <v>281</v>
      </c>
      <c r="D233" s="41">
        <v>40</v>
      </c>
      <c r="E233" s="41"/>
      <c r="F233" s="41"/>
      <c r="G233" s="41"/>
      <c r="H233" s="41">
        <v>30</v>
      </c>
      <c r="I233" s="41"/>
      <c r="J233" s="41">
        <v>10</v>
      </c>
      <c r="K233" s="41"/>
      <c r="L233" s="41"/>
      <c r="M233" s="41"/>
      <c r="N233" s="41"/>
      <c r="O233" s="41"/>
      <c r="P233" s="153"/>
      <c r="Q233" s="154">
        <f t="shared" si="3"/>
        <v>80</v>
      </c>
      <c r="R233" s="218"/>
    </row>
    <row r="234" spans="1:18" x14ac:dyDescent="0.25">
      <c r="A234" s="225">
        <v>230</v>
      </c>
      <c r="B234" s="152" t="s">
        <v>307</v>
      </c>
      <c r="C234" s="152" t="s">
        <v>308</v>
      </c>
      <c r="D234" s="41">
        <v>40</v>
      </c>
      <c r="E234" s="41"/>
      <c r="F234" s="41"/>
      <c r="G234" s="41"/>
      <c r="H234" s="41">
        <v>30</v>
      </c>
      <c r="I234" s="41"/>
      <c r="J234" s="41">
        <v>10</v>
      </c>
      <c r="K234" s="41"/>
      <c r="L234" s="41"/>
      <c r="M234" s="41"/>
      <c r="N234" s="41"/>
      <c r="O234" s="41"/>
      <c r="P234" s="153"/>
      <c r="Q234" s="154">
        <f t="shared" si="3"/>
        <v>80</v>
      </c>
      <c r="R234" s="218"/>
    </row>
    <row r="235" spans="1:18" x14ac:dyDescent="0.25">
      <c r="A235" s="225">
        <v>231</v>
      </c>
      <c r="B235" s="152" t="s">
        <v>329</v>
      </c>
      <c r="C235" s="152" t="s">
        <v>330</v>
      </c>
      <c r="D235" s="41">
        <v>40</v>
      </c>
      <c r="E235" s="41"/>
      <c r="F235" s="41"/>
      <c r="G235" s="41"/>
      <c r="H235" s="41">
        <v>30</v>
      </c>
      <c r="I235" s="41"/>
      <c r="J235" s="41">
        <v>10</v>
      </c>
      <c r="K235" s="41"/>
      <c r="L235" s="41"/>
      <c r="M235" s="41"/>
      <c r="N235" s="41"/>
      <c r="O235" s="41"/>
      <c r="P235" s="153"/>
      <c r="Q235" s="154">
        <f t="shared" si="3"/>
        <v>80</v>
      </c>
      <c r="R235" s="218"/>
    </row>
    <row r="236" spans="1:18" x14ac:dyDescent="0.25">
      <c r="A236" s="225">
        <v>232</v>
      </c>
      <c r="B236" s="152" t="s">
        <v>334</v>
      </c>
      <c r="C236" s="152" t="s">
        <v>56</v>
      </c>
      <c r="D236" s="41">
        <v>40</v>
      </c>
      <c r="E236" s="41"/>
      <c r="F236" s="41"/>
      <c r="G236" s="41"/>
      <c r="H236" s="41">
        <v>30</v>
      </c>
      <c r="I236" s="41"/>
      <c r="J236" s="41">
        <v>10</v>
      </c>
      <c r="K236" s="41"/>
      <c r="L236" s="41"/>
      <c r="M236" s="41"/>
      <c r="N236" s="41"/>
      <c r="O236" s="41"/>
      <c r="P236" s="153"/>
      <c r="Q236" s="154">
        <f t="shared" si="3"/>
        <v>80</v>
      </c>
      <c r="R236" s="218"/>
    </row>
    <row r="237" spans="1:18" x14ac:dyDescent="0.25">
      <c r="A237" s="225">
        <v>233</v>
      </c>
      <c r="B237" s="155" t="s">
        <v>399</v>
      </c>
      <c r="C237" s="152" t="s">
        <v>210</v>
      </c>
      <c r="D237" s="41">
        <v>40</v>
      </c>
      <c r="E237" s="41"/>
      <c r="F237" s="41"/>
      <c r="G237" s="41"/>
      <c r="H237" s="41">
        <v>30</v>
      </c>
      <c r="I237" s="41"/>
      <c r="J237" s="41">
        <v>10</v>
      </c>
      <c r="K237" s="41"/>
      <c r="L237" s="41"/>
      <c r="M237" s="41"/>
      <c r="N237" s="41"/>
      <c r="O237" s="41"/>
      <c r="P237" s="153"/>
      <c r="Q237" s="154">
        <f t="shared" si="3"/>
        <v>80</v>
      </c>
      <c r="R237" s="218"/>
    </row>
    <row r="238" spans="1:18" x14ac:dyDescent="0.25">
      <c r="A238" s="225">
        <v>234</v>
      </c>
      <c r="B238" s="152" t="s">
        <v>326</v>
      </c>
      <c r="C238" s="152" t="s">
        <v>261</v>
      </c>
      <c r="D238" s="41">
        <v>40</v>
      </c>
      <c r="E238" s="41"/>
      <c r="F238" s="41"/>
      <c r="G238" s="41"/>
      <c r="H238" s="41">
        <v>30</v>
      </c>
      <c r="I238" s="41"/>
      <c r="J238" s="41">
        <v>10</v>
      </c>
      <c r="K238" s="41"/>
      <c r="L238" s="41"/>
      <c r="M238" s="41"/>
      <c r="N238" s="41"/>
      <c r="O238" s="41"/>
      <c r="P238" s="153"/>
      <c r="Q238" s="154">
        <f t="shared" si="3"/>
        <v>80</v>
      </c>
      <c r="R238" s="218"/>
    </row>
    <row r="239" spans="1:18" x14ac:dyDescent="0.25">
      <c r="A239" s="225">
        <v>235</v>
      </c>
      <c r="B239" s="152" t="s">
        <v>335</v>
      </c>
      <c r="C239" s="152" t="s">
        <v>261</v>
      </c>
      <c r="D239" s="41">
        <v>30</v>
      </c>
      <c r="E239" s="41"/>
      <c r="F239" s="41"/>
      <c r="G239" s="41">
        <v>40</v>
      </c>
      <c r="H239" s="41"/>
      <c r="I239" s="41"/>
      <c r="J239" s="41"/>
      <c r="K239" s="41"/>
      <c r="L239" s="41"/>
      <c r="M239" s="41">
        <v>10</v>
      </c>
      <c r="N239" s="41"/>
      <c r="O239" s="41"/>
      <c r="P239" s="153"/>
      <c r="Q239" s="154">
        <f t="shared" si="3"/>
        <v>80</v>
      </c>
      <c r="R239" s="218"/>
    </row>
    <row r="240" spans="1:18" x14ac:dyDescent="0.25">
      <c r="A240" s="225">
        <v>236</v>
      </c>
      <c r="B240" s="155" t="s">
        <v>295</v>
      </c>
      <c r="C240" s="152" t="s">
        <v>296</v>
      </c>
      <c r="D240" s="41">
        <v>40</v>
      </c>
      <c r="E240" s="41"/>
      <c r="F240" s="41"/>
      <c r="G240" s="41"/>
      <c r="H240" s="41">
        <v>30</v>
      </c>
      <c r="I240" s="41"/>
      <c r="J240" s="41">
        <v>10</v>
      </c>
      <c r="K240" s="41"/>
      <c r="L240" s="41"/>
      <c r="M240" s="41"/>
      <c r="N240" s="41"/>
      <c r="O240" s="41"/>
      <c r="P240" s="153"/>
      <c r="Q240" s="154">
        <f t="shared" si="3"/>
        <v>80</v>
      </c>
      <c r="R240" s="218"/>
    </row>
    <row r="241" spans="1:18" x14ac:dyDescent="0.25">
      <c r="A241" s="225">
        <v>237</v>
      </c>
      <c r="B241" s="153" t="s">
        <v>188</v>
      </c>
      <c r="C241" s="152" t="s">
        <v>296</v>
      </c>
      <c r="D241" s="41">
        <v>40</v>
      </c>
      <c r="E241" s="41"/>
      <c r="F241" s="41"/>
      <c r="G241" s="41"/>
      <c r="H241" s="41">
        <v>30</v>
      </c>
      <c r="I241" s="41"/>
      <c r="J241" s="41">
        <v>10</v>
      </c>
      <c r="K241" s="41"/>
      <c r="L241" s="41"/>
      <c r="M241" s="41"/>
      <c r="N241" s="41"/>
      <c r="O241" s="41"/>
      <c r="P241" s="153"/>
      <c r="Q241" s="154">
        <f t="shared" si="3"/>
        <v>80</v>
      </c>
      <c r="R241" s="218"/>
    </row>
    <row r="242" spans="1:18" x14ac:dyDescent="0.25">
      <c r="A242" s="225">
        <v>238</v>
      </c>
      <c r="B242" s="155" t="s">
        <v>363</v>
      </c>
      <c r="C242" s="152" t="s">
        <v>364</v>
      </c>
      <c r="D242" s="41">
        <v>40</v>
      </c>
      <c r="E242" s="41"/>
      <c r="F242" s="41"/>
      <c r="G242" s="41"/>
      <c r="H242" s="41">
        <v>30</v>
      </c>
      <c r="I242" s="41"/>
      <c r="J242" s="41">
        <v>10</v>
      </c>
      <c r="K242" s="41"/>
      <c r="L242" s="41"/>
      <c r="M242" s="41"/>
      <c r="N242" s="41"/>
      <c r="O242" s="41"/>
      <c r="P242" s="153"/>
      <c r="Q242" s="154">
        <f t="shared" si="3"/>
        <v>80</v>
      </c>
      <c r="R242" s="218"/>
    </row>
    <row r="243" spans="1:18" x14ac:dyDescent="0.25">
      <c r="A243" s="225">
        <v>239</v>
      </c>
      <c r="B243" s="153" t="s">
        <v>344</v>
      </c>
      <c r="C243" s="152" t="s">
        <v>345</v>
      </c>
      <c r="D243" s="41">
        <v>40</v>
      </c>
      <c r="E243" s="41"/>
      <c r="F243" s="41"/>
      <c r="G243" s="41"/>
      <c r="H243" s="41">
        <v>30</v>
      </c>
      <c r="I243" s="41"/>
      <c r="J243" s="41">
        <v>10</v>
      </c>
      <c r="K243" s="41"/>
      <c r="L243" s="41"/>
      <c r="M243" s="41"/>
      <c r="N243" s="41"/>
      <c r="O243" s="41"/>
      <c r="P243" s="153"/>
      <c r="Q243" s="154">
        <f t="shared" si="3"/>
        <v>80</v>
      </c>
      <c r="R243" s="218"/>
    </row>
    <row r="244" spans="1:18" x14ac:dyDescent="0.25">
      <c r="A244" s="225">
        <v>240</v>
      </c>
      <c r="B244" s="156" t="s">
        <v>361</v>
      </c>
      <c r="C244" s="152" t="s">
        <v>362</v>
      </c>
      <c r="D244" s="41">
        <v>40</v>
      </c>
      <c r="E244" s="41"/>
      <c r="F244" s="41"/>
      <c r="G244" s="41"/>
      <c r="H244" s="41">
        <v>30</v>
      </c>
      <c r="I244" s="41"/>
      <c r="J244" s="41">
        <v>10</v>
      </c>
      <c r="K244" s="41"/>
      <c r="L244" s="41"/>
      <c r="M244" s="41"/>
      <c r="N244" s="41"/>
      <c r="O244" s="41"/>
      <c r="P244" s="153"/>
      <c r="Q244" s="154">
        <f t="shared" si="3"/>
        <v>80</v>
      </c>
      <c r="R244" s="218"/>
    </row>
    <row r="245" spans="1:18" x14ac:dyDescent="0.25">
      <c r="A245" s="225">
        <v>241</v>
      </c>
      <c r="B245" s="152" t="s">
        <v>320</v>
      </c>
      <c r="C245" s="152" t="s">
        <v>92</v>
      </c>
      <c r="D245" s="41">
        <v>40</v>
      </c>
      <c r="E245" s="41"/>
      <c r="F245" s="41"/>
      <c r="G245" s="41"/>
      <c r="H245" s="41">
        <v>30</v>
      </c>
      <c r="I245" s="41"/>
      <c r="J245" s="41">
        <v>10</v>
      </c>
      <c r="K245" s="41"/>
      <c r="L245" s="41"/>
      <c r="M245" s="41"/>
      <c r="N245" s="41"/>
      <c r="O245" s="41"/>
      <c r="P245" s="153"/>
      <c r="Q245" s="154">
        <f t="shared" si="3"/>
        <v>80</v>
      </c>
      <c r="R245" s="218"/>
    </row>
    <row r="246" spans="1:18" x14ac:dyDescent="0.25">
      <c r="A246" s="225">
        <v>242</v>
      </c>
      <c r="B246" s="152" t="s">
        <v>393</v>
      </c>
      <c r="C246" s="152" t="s">
        <v>235</v>
      </c>
      <c r="D246" s="41">
        <v>40</v>
      </c>
      <c r="E246" s="41"/>
      <c r="F246" s="41"/>
      <c r="G246" s="41"/>
      <c r="H246" s="41">
        <v>30</v>
      </c>
      <c r="I246" s="41"/>
      <c r="J246" s="41">
        <v>10</v>
      </c>
      <c r="K246" s="41"/>
      <c r="L246" s="41"/>
      <c r="M246" s="41"/>
      <c r="N246" s="41"/>
      <c r="O246" s="41"/>
      <c r="P246" s="153"/>
      <c r="Q246" s="154">
        <f t="shared" si="3"/>
        <v>80</v>
      </c>
      <c r="R246" s="218"/>
    </row>
    <row r="247" spans="1:18" x14ac:dyDescent="0.25">
      <c r="A247" s="225">
        <v>243</v>
      </c>
      <c r="B247" s="152" t="s">
        <v>398</v>
      </c>
      <c r="C247" s="152" t="s">
        <v>235</v>
      </c>
      <c r="D247" s="41">
        <v>40</v>
      </c>
      <c r="E247" s="41"/>
      <c r="F247" s="41"/>
      <c r="G247" s="41"/>
      <c r="H247" s="41">
        <v>30</v>
      </c>
      <c r="I247" s="41"/>
      <c r="J247" s="41">
        <v>10</v>
      </c>
      <c r="K247" s="41"/>
      <c r="L247" s="41"/>
      <c r="M247" s="41"/>
      <c r="N247" s="41"/>
      <c r="O247" s="41"/>
      <c r="P247" s="153"/>
      <c r="Q247" s="154">
        <f t="shared" si="3"/>
        <v>80</v>
      </c>
      <c r="R247" s="218"/>
    </row>
    <row r="248" spans="1:18" x14ac:dyDescent="0.25">
      <c r="A248" s="225">
        <v>244</v>
      </c>
      <c r="B248" s="155" t="s">
        <v>367</v>
      </c>
      <c r="C248" s="152" t="s">
        <v>368</v>
      </c>
      <c r="D248" s="41">
        <v>40</v>
      </c>
      <c r="E248" s="41"/>
      <c r="F248" s="41"/>
      <c r="G248" s="41"/>
      <c r="H248" s="41">
        <v>30</v>
      </c>
      <c r="I248" s="41"/>
      <c r="J248" s="41">
        <v>10</v>
      </c>
      <c r="K248" s="41"/>
      <c r="L248" s="41"/>
      <c r="M248" s="41"/>
      <c r="N248" s="41"/>
      <c r="O248" s="41"/>
      <c r="P248" s="153"/>
      <c r="Q248" s="154">
        <f t="shared" si="3"/>
        <v>80</v>
      </c>
      <c r="R248" s="218"/>
    </row>
    <row r="249" spans="1:18" x14ac:dyDescent="0.25">
      <c r="A249" s="225">
        <v>245</v>
      </c>
      <c r="B249" s="155" t="s">
        <v>386</v>
      </c>
      <c r="C249" s="152" t="s">
        <v>79</v>
      </c>
      <c r="D249" s="41">
        <v>40</v>
      </c>
      <c r="E249" s="41"/>
      <c r="F249" s="41"/>
      <c r="G249" s="41"/>
      <c r="H249" s="41">
        <v>30</v>
      </c>
      <c r="I249" s="41"/>
      <c r="J249" s="41">
        <v>10</v>
      </c>
      <c r="K249" s="41"/>
      <c r="L249" s="41"/>
      <c r="M249" s="41"/>
      <c r="N249" s="41"/>
      <c r="O249" s="41"/>
      <c r="P249" s="153"/>
      <c r="Q249" s="154">
        <f t="shared" si="3"/>
        <v>80</v>
      </c>
      <c r="R249" s="218"/>
    </row>
    <row r="250" spans="1:18" x14ac:dyDescent="0.25">
      <c r="A250" s="225">
        <v>246</v>
      </c>
      <c r="B250" s="152" t="s">
        <v>397</v>
      </c>
      <c r="C250" s="152" t="s">
        <v>164</v>
      </c>
      <c r="D250" s="41">
        <v>40</v>
      </c>
      <c r="E250" s="41"/>
      <c r="F250" s="41"/>
      <c r="G250" s="41"/>
      <c r="H250" s="41">
        <v>30</v>
      </c>
      <c r="I250" s="41"/>
      <c r="J250" s="41">
        <v>10</v>
      </c>
      <c r="K250" s="41"/>
      <c r="L250" s="41"/>
      <c r="M250" s="41"/>
      <c r="N250" s="41"/>
      <c r="O250" s="41"/>
      <c r="P250" s="153"/>
      <c r="Q250" s="154">
        <f t="shared" si="3"/>
        <v>80</v>
      </c>
      <c r="R250" s="218"/>
    </row>
    <row r="251" spans="1:18" x14ac:dyDescent="0.25">
      <c r="A251" s="225">
        <v>247</v>
      </c>
      <c r="B251" s="153" t="s">
        <v>171</v>
      </c>
      <c r="C251" s="152" t="s">
        <v>349</v>
      </c>
      <c r="D251" s="41">
        <v>40</v>
      </c>
      <c r="E251" s="41"/>
      <c r="F251" s="41"/>
      <c r="G251" s="41"/>
      <c r="H251" s="41">
        <v>30</v>
      </c>
      <c r="I251" s="41"/>
      <c r="J251" s="41">
        <v>10</v>
      </c>
      <c r="K251" s="41"/>
      <c r="L251" s="41"/>
      <c r="M251" s="41"/>
      <c r="N251" s="41"/>
      <c r="O251" s="41"/>
      <c r="P251" s="153"/>
      <c r="Q251" s="154">
        <f t="shared" si="3"/>
        <v>80</v>
      </c>
      <c r="R251" s="218"/>
    </row>
    <row r="252" spans="1:18" x14ac:dyDescent="0.25">
      <c r="A252" s="225">
        <v>248</v>
      </c>
      <c r="B252" s="152" t="s">
        <v>380</v>
      </c>
      <c r="C252" s="152" t="s">
        <v>233</v>
      </c>
      <c r="D252" s="41">
        <v>40</v>
      </c>
      <c r="E252" s="41"/>
      <c r="F252" s="41"/>
      <c r="G252" s="41"/>
      <c r="H252" s="41">
        <v>30</v>
      </c>
      <c r="I252" s="41"/>
      <c r="J252" s="41">
        <v>10</v>
      </c>
      <c r="K252" s="41"/>
      <c r="L252" s="41"/>
      <c r="M252" s="41"/>
      <c r="N252" s="41"/>
      <c r="O252" s="41"/>
      <c r="P252" s="153"/>
      <c r="Q252" s="154">
        <f t="shared" si="3"/>
        <v>80</v>
      </c>
      <c r="R252" s="218"/>
    </row>
    <row r="253" spans="1:18" x14ac:dyDescent="0.25">
      <c r="A253" s="225">
        <v>249</v>
      </c>
      <c r="B253" s="157" t="s">
        <v>288</v>
      </c>
      <c r="C253" s="157" t="s">
        <v>289</v>
      </c>
      <c r="D253" s="41">
        <v>40</v>
      </c>
      <c r="E253" s="41"/>
      <c r="F253" s="41"/>
      <c r="G253" s="41"/>
      <c r="H253" s="41">
        <v>30</v>
      </c>
      <c r="I253" s="41"/>
      <c r="J253" s="41">
        <v>10</v>
      </c>
      <c r="K253" s="41"/>
      <c r="L253" s="41"/>
      <c r="M253" s="41"/>
      <c r="N253" s="41"/>
      <c r="O253" s="41"/>
      <c r="P253" s="153"/>
      <c r="Q253" s="154">
        <f t="shared" si="3"/>
        <v>80</v>
      </c>
      <c r="R253" s="218"/>
    </row>
    <row r="254" spans="1:18" x14ac:dyDescent="0.25">
      <c r="A254" s="225">
        <v>250</v>
      </c>
      <c r="B254" s="158" t="s">
        <v>337</v>
      </c>
      <c r="C254" s="158" t="s">
        <v>338</v>
      </c>
      <c r="D254" s="41">
        <v>40</v>
      </c>
      <c r="E254" s="41"/>
      <c r="F254" s="41"/>
      <c r="G254" s="41"/>
      <c r="H254" s="41">
        <v>30</v>
      </c>
      <c r="I254" s="41"/>
      <c r="J254" s="41">
        <v>10</v>
      </c>
      <c r="K254" s="41"/>
      <c r="L254" s="41"/>
      <c r="M254" s="41"/>
      <c r="N254" s="41"/>
      <c r="O254" s="41"/>
      <c r="P254" s="153"/>
      <c r="Q254" s="154">
        <f t="shared" si="3"/>
        <v>80</v>
      </c>
      <c r="R254" s="218"/>
    </row>
    <row r="255" spans="1:18" x14ac:dyDescent="0.25">
      <c r="A255" s="225">
        <v>251</v>
      </c>
      <c r="B255" s="159" t="s">
        <v>336</v>
      </c>
      <c r="C255" s="159" t="s">
        <v>121</v>
      </c>
      <c r="D255" s="41">
        <v>40</v>
      </c>
      <c r="E255" s="41"/>
      <c r="F255" s="41"/>
      <c r="G255" s="41"/>
      <c r="H255" s="41">
        <v>30</v>
      </c>
      <c r="I255" s="41"/>
      <c r="J255" s="41">
        <v>10</v>
      </c>
      <c r="K255" s="41"/>
      <c r="L255" s="41"/>
      <c r="M255" s="41"/>
      <c r="N255" s="41"/>
      <c r="O255" s="41"/>
      <c r="P255" s="153"/>
      <c r="Q255" s="154">
        <f t="shared" si="3"/>
        <v>80</v>
      </c>
      <c r="R255" s="218"/>
    </row>
    <row r="256" spans="1:18" x14ac:dyDescent="0.25">
      <c r="A256" s="225">
        <v>252</v>
      </c>
      <c r="B256" s="152" t="s">
        <v>285</v>
      </c>
      <c r="C256" s="152" t="s">
        <v>173</v>
      </c>
      <c r="D256" s="41">
        <v>40</v>
      </c>
      <c r="E256" s="41"/>
      <c r="F256" s="41"/>
      <c r="G256" s="41"/>
      <c r="H256" s="41">
        <v>30</v>
      </c>
      <c r="I256" s="41"/>
      <c r="J256" s="41">
        <v>10</v>
      </c>
      <c r="K256" s="41"/>
      <c r="L256" s="41"/>
      <c r="M256" s="41"/>
      <c r="N256" s="41"/>
      <c r="O256" s="41"/>
      <c r="P256" s="153"/>
      <c r="Q256" s="154">
        <f t="shared" si="3"/>
        <v>80</v>
      </c>
      <c r="R256" s="218"/>
    </row>
    <row r="257" spans="1:18" x14ac:dyDescent="0.25">
      <c r="A257" s="225">
        <v>253</v>
      </c>
      <c r="B257" s="155" t="s">
        <v>303</v>
      </c>
      <c r="C257" s="152" t="s">
        <v>173</v>
      </c>
      <c r="D257" s="41">
        <v>40</v>
      </c>
      <c r="E257" s="41"/>
      <c r="F257" s="41"/>
      <c r="G257" s="41"/>
      <c r="H257" s="41">
        <v>30</v>
      </c>
      <c r="I257" s="41"/>
      <c r="J257" s="41">
        <v>10</v>
      </c>
      <c r="K257" s="41"/>
      <c r="L257" s="41"/>
      <c r="M257" s="41"/>
      <c r="N257" s="41"/>
      <c r="O257" s="41"/>
      <c r="P257" s="153"/>
      <c r="Q257" s="154">
        <f t="shared" si="3"/>
        <v>80</v>
      </c>
      <c r="R257" s="218"/>
    </row>
    <row r="258" spans="1:18" x14ac:dyDescent="0.25">
      <c r="A258" s="225">
        <v>254</v>
      </c>
      <c r="B258" s="152" t="s">
        <v>369</v>
      </c>
      <c r="C258" s="152" t="s">
        <v>370</v>
      </c>
      <c r="D258" s="41">
        <v>40</v>
      </c>
      <c r="E258" s="41"/>
      <c r="F258" s="41"/>
      <c r="G258" s="41"/>
      <c r="H258" s="41">
        <v>30</v>
      </c>
      <c r="I258" s="41"/>
      <c r="J258" s="41">
        <v>10</v>
      </c>
      <c r="K258" s="41"/>
      <c r="L258" s="41"/>
      <c r="M258" s="41"/>
      <c r="N258" s="41"/>
      <c r="O258" s="41"/>
      <c r="P258" s="153"/>
      <c r="Q258" s="154">
        <f t="shared" si="3"/>
        <v>80</v>
      </c>
      <c r="R258" s="218"/>
    </row>
    <row r="259" spans="1:18" x14ac:dyDescent="0.25">
      <c r="A259" s="49">
        <v>255</v>
      </c>
      <c r="B259" s="160" t="s">
        <v>417</v>
      </c>
      <c r="C259" s="161" t="s">
        <v>64</v>
      </c>
      <c r="D259" s="38">
        <v>40</v>
      </c>
      <c r="E259" s="38"/>
      <c r="F259" s="38"/>
      <c r="G259" s="38"/>
      <c r="H259" s="38">
        <v>30</v>
      </c>
      <c r="I259" s="38"/>
      <c r="J259" s="38"/>
      <c r="K259" s="38">
        <v>7</v>
      </c>
      <c r="L259" s="38"/>
      <c r="M259" s="38"/>
      <c r="N259" s="38"/>
      <c r="O259" s="38"/>
      <c r="P259" s="162"/>
      <c r="Q259" s="163">
        <f t="shared" si="3"/>
        <v>77</v>
      </c>
      <c r="R259" s="218"/>
    </row>
    <row r="260" spans="1:18" x14ac:dyDescent="0.25">
      <c r="A260" s="226">
        <v>256</v>
      </c>
      <c r="B260" s="162" t="s">
        <v>420</v>
      </c>
      <c r="C260" s="161" t="s">
        <v>421</v>
      </c>
      <c r="D260" s="38">
        <v>40</v>
      </c>
      <c r="E260" s="38"/>
      <c r="F260" s="38"/>
      <c r="G260" s="38"/>
      <c r="H260" s="38">
        <v>30</v>
      </c>
      <c r="I260" s="38"/>
      <c r="J260" s="38"/>
      <c r="K260" s="38">
        <v>7</v>
      </c>
      <c r="L260" s="38"/>
      <c r="M260" s="38"/>
      <c r="N260" s="38"/>
      <c r="O260" s="38"/>
      <c r="P260" s="162"/>
      <c r="Q260" s="163">
        <f t="shared" si="3"/>
        <v>77</v>
      </c>
      <c r="R260" s="218"/>
    </row>
    <row r="261" spans="1:18" x14ac:dyDescent="0.25">
      <c r="A261" s="226">
        <v>257</v>
      </c>
      <c r="B261" s="161" t="s">
        <v>455</v>
      </c>
      <c r="C261" s="161" t="s">
        <v>456</v>
      </c>
      <c r="D261" s="38">
        <v>40</v>
      </c>
      <c r="E261" s="38"/>
      <c r="F261" s="38"/>
      <c r="G261" s="38"/>
      <c r="H261" s="38">
        <v>30</v>
      </c>
      <c r="I261" s="38"/>
      <c r="J261" s="38"/>
      <c r="K261" s="38">
        <v>7</v>
      </c>
      <c r="L261" s="38"/>
      <c r="M261" s="38"/>
      <c r="N261" s="38"/>
      <c r="O261" s="38"/>
      <c r="P261" s="162"/>
      <c r="Q261" s="163">
        <f t="shared" si="3"/>
        <v>77</v>
      </c>
      <c r="R261" s="218"/>
    </row>
    <row r="262" spans="1:18" x14ac:dyDescent="0.25">
      <c r="A262" s="226">
        <v>258</v>
      </c>
      <c r="B262" s="161" t="s">
        <v>89</v>
      </c>
      <c r="C262" s="161" t="s">
        <v>179</v>
      </c>
      <c r="D262" s="38">
        <v>40</v>
      </c>
      <c r="E262" s="38"/>
      <c r="F262" s="38"/>
      <c r="G262" s="38"/>
      <c r="H262" s="38">
        <v>30</v>
      </c>
      <c r="I262" s="38"/>
      <c r="J262" s="38"/>
      <c r="K262" s="38">
        <v>7</v>
      </c>
      <c r="L262" s="38"/>
      <c r="M262" s="38"/>
      <c r="N262" s="38"/>
      <c r="O262" s="38"/>
      <c r="P262" s="162"/>
      <c r="Q262" s="163">
        <f t="shared" si="3"/>
        <v>77</v>
      </c>
      <c r="R262" s="218"/>
    </row>
    <row r="263" spans="1:18" x14ac:dyDescent="0.25">
      <c r="A263" s="226">
        <v>259</v>
      </c>
      <c r="B263" s="161" t="s">
        <v>203</v>
      </c>
      <c r="C263" s="161" t="s">
        <v>144</v>
      </c>
      <c r="D263" s="38">
        <v>40</v>
      </c>
      <c r="E263" s="38"/>
      <c r="F263" s="38"/>
      <c r="G263" s="38"/>
      <c r="H263" s="38">
        <v>30</v>
      </c>
      <c r="I263" s="38"/>
      <c r="J263" s="38"/>
      <c r="K263" s="38"/>
      <c r="L263" s="38"/>
      <c r="M263" s="38"/>
      <c r="N263" s="38">
        <v>7</v>
      </c>
      <c r="O263" s="38"/>
      <c r="P263" s="162"/>
      <c r="Q263" s="163">
        <f t="shared" si="3"/>
        <v>77</v>
      </c>
      <c r="R263" s="218"/>
    </row>
    <row r="264" spans="1:18" x14ac:dyDescent="0.25">
      <c r="A264" s="226">
        <v>260</v>
      </c>
      <c r="B264" s="161" t="s">
        <v>437</v>
      </c>
      <c r="C264" s="161" t="s">
        <v>144</v>
      </c>
      <c r="D264" s="38">
        <v>40</v>
      </c>
      <c r="E264" s="38"/>
      <c r="F264" s="38"/>
      <c r="G264" s="38"/>
      <c r="H264" s="38">
        <v>30</v>
      </c>
      <c r="I264" s="38"/>
      <c r="J264" s="38"/>
      <c r="K264" s="38">
        <v>7</v>
      </c>
      <c r="L264" s="38"/>
      <c r="M264" s="38"/>
      <c r="N264" s="38"/>
      <c r="O264" s="38"/>
      <c r="P264" s="162"/>
      <c r="Q264" s="163">
        <f t="shared" si="3"/>
        <v>77</v>
      </c>
      <c r="R264" s="218"/>
    </row>
    <row r="265" spans="1:18" x14ac:dyDescent="0.25">
      <c r="A265" s="226">
        <v>261</v>
      </c>
      <c r="B265" s="161" t="s">
        <v>476</v>
      </c>
      <c r="C265" s="161" t="s">
        <v>144</v>
      </c>
      <c r="D265" s="38">
        <v>40</v>
      </c>
      <c r="E265" s="38"/>
      <c r="F265" s="38"/>
      <c r="G265" s="38"/>
      <c r="H265" s="38">
        <v>30</v>
      </c>
      <c r="I265" s="38"/>
      <c r="J265" s="38"/>
      <c r="K265" s="38">
        <v>7</v>
      </c>
      <c r="L265" s="38"/>
      <c r="M265" s="38"/>
      <c r="N265" s="38"/>
      <c r="O265" s="38"/>
      <c r="P265" s="162"/>
      <c r="Q265" s="163">
        <f t="shared" si="3"/>
        <v>77</v>
      </c>
      <c r="R265" s="218"/>
    </row>
    <row r="266" spans="1:18" x14ac:dyDescent="0.25">
      <c r="A266" s="226">
        <v>262</v>
      </c>
      <c r="B266" s="160" t="s">
        <v>459</v>
      </c>
      <c r="C266" s="161" t="s">
        <v>460</v>
      </c>
      <c r="D266" s="38">
        <v>40</v>
      </c>
      <c r="E266" s="38"/>
      <c r="F266" s="38"/>
      <c r="G266" s="38"/>
      <c r="H266" s="38">
        <v>30</v>
      </c>
      <c r="I266" s="38"/>
      <c r="J266" s="38"/>
      <c r="K266" s="38">
        <v>7</v>
      </c>
      <c r="L266" s="38"/>
      <c r="M266" s="38"/>
      <c r="N266" s="38"/>
      <c r="O266" s="38"/>
      <c r="P266" s="162"/>
      <c r="Q266" s="163">
        <f t="shared" si="3"/>
        <v>77</v>
      </c>
      <c r="R266" s="218"/>
    </row>
    <row r="267" spans="1:18" x14ac:dyDescent="0.25">
      <c r="A267" s="226">
        <v>263</v>
      </c>
      <c r="B267" s="162" t="s">
        <v>475</v>
      </c>
      <c r="C267" s="162" t="s">
        <v>384</v>
      </c>
      <c r="D267" s="38">
        <v>40</v>
      </c>
      <c r="E267" s="38"/>
      <c r="F267" s="38"/>
      <c r="G267" s="38"/>
      <c r="H267" s="38">
        <v>30</v>
      </c>
      <c r="I267" s="38"/>
      <c r="J267" s="38"/>
      <c r="K267" s="38"/>
      <c r="L267" s="38"/>
      <c r="M267" s="38"/>
      <c r="N267" s="38">
        <v>7</v>
      </c>
      <c r="O267" s="38"/>
      <c r="P267" s="162"/>
      <c r="Q267" s="163">
        <f t="shared" ref="Q267:Q332" si="4">SUM(D267:O267)</f>
        <v>77</v>
      </c>
      <c r="R267" s="218"/>
    </row>
    <row r="268" spans="1:18" x14ac:dyDescent="0.25">
      <c r="A268" s="226">
        <v>264</v>
      </c>
      <c r="B268" s="161" t="s">
        <v>440</v>
      </c>
      <c r="C268" s="161" t="s">
        <v>157</v>
      </c>
      <c r="D268" s="38">
        <v>40</v>
      </c>
      <c r="E268" s="38"/>
      <c r="F268" s="38"/>
      <c r="G268" s="38"/>
      <c r="H268" s="38">
        <v>30</v>
      </c>
      <c r="I268" s="38"/>
      <c r="J268" s="38"/>
      <c r="K268" s="38">
        <v>7</v>
      </c>
      <c r="L268" s="38"/>
      <c r="M268" s="38"/>
      <c r="N268" s="38"/>
      <c r="O268" s="38"/>
      <c r="P268" s="162"/>
      <c r="Q268" s="163">
        <f t="shared" si="4"/>
        <v>77</v>
      </c>
      <c r="R268" s="218"/>
    </row>
    <row r="269" spans="1:18" x14ac:dyDescent="0.25">
      <c r="A269" s="226">
        <v>265</v>
      </c>
      <c r="B269" s="162" t="s">
        <v>441</v>
      </c>
      <c r="C269" s="161" t="s">
        <v>157</v>
      </c>
      <c r="D269" s="38">
        <v>40</v>
      </c>
      <c r="E269" s="38"/>
      <c r="F269" s="38"/>
      <c r="G269" s="38"/>
      <c r="H269" s="38">
        <v>30</v>
      </c>
      <c r="I269" s="38"/>
      <c r="J269" s="38"/>
      <c r="K269" s="38">
        <v>7</v>
      </c>
      <c r="L269" s="38"/>
      <c r="M269" s="38"/>
      <c r="N269" s="38"/>
      <c r="O269" s="38"/>
      <c r="P269" s="162"/>
      <c r="Q269" s="163">
        <f t="shared" si="4"/>
        <v>77</v>
      </c>
      <c r="R269" s="218"/>
    </row>
    <row r="270" spans="1:18" x14ac:dyDescent="0.25">
      <c r="A270" s="226">
        <v>266</v>
      </c>
      <c r="B270" s="161" t="s">
        <v>452</v>
      </c>
      <c r="C270" s="161" t="s">
        <v>157</v>
      </c>
      <c r="D270" s="38">
        <v>40</v>
      </c>
      <c r="E270" s="38"/>
      <c r="F270" s="38"/>
      <c r="G270" s="38"/>
      <c r="H270" s="38">
        <v>30</v>
      </c>
      <c r="I270" s="38"/>
      <c r="J270" s="38"/>
      <c r="K270" s="38">
        <v>7</v>
      </c>
      <c r="L270" s="38"/>
      <c r="M270" s="38"/>
      <c r="N270" s="38"/>
      <c r="O270" s="38"/>
      <c r="P270" s="162"/>
      <c r="Q270" s="163">
        <f t="shared" si="4"/>
        <v>77</v>
      </c>
      <c r="R270" s="218"/>
    </row>
    <row r="271" spans="1:18" x14ac:dyDescent="0.25">
      <c r="A271" s="226">
        <v>267</v>
      </c>
      <c r="B271" s="160" t="s">
        <v>458</v>
      </c>
      <c r="C271" s="161" t="s">
        <v>157</v>
      </c>
      <c r="D271" s="38">
        <v>40</v>
      </c>
      <c r="E271" s="38"/>
      <c r="F271" s="38"/>
      <c r="G271" s="38"/>
      <c r="H271" s="38">
        <v>30</v>
      </c>
      <c r="I271" s="38"/>
      <c r="J271" s="38"/>
      <c r="K271" s="38"/>
      <c r="L271" s="38"/>
      <c r="M271" s="38"/>
      <c r="N271" s="38">
        <v>7</v>
      </c>
      <c r="O271" s="38"/>
      <c r="P271" s="162"/>
      <c r="Q271" s="163">
        <f t="shared" si="4"/>
        <v>77</v>
      </c>
      <c r="R271" s="218"/>
    </row>
    <row r="272" spans="1:18" x14ac:dyDescent="0.25">
      <c r="A272" s="226">
        <v>268</v>
      </c>
      <c r="B272" s="161" t="s">
        <v>473</v>
      </c>
      <c r="C272" s="161" t="s">
        <v>474</v>
      </c>
      <c r="D272" s="38">
        <v>40</v>
      </c>
      <c r="E272" s="38"/>
      <c r="F272" s="38"/>
      <c r="G272" s="38"/>
      <c r="H272" s="38">
        <v>30</v>
      </c>
      <c r="I272" s="38"/>
      <c r="J272" s="38"/>
      <c r="K272" s="38">
        <v>7</v>
      </c>
      <c r="L272" s="38"/>
      <c r="M272" s="38"/>
      <c r="N272" s="38"/>
      <c r="O272" s="38"/>
      <c r="P272" s="162"/>
      <c r="Q272" s="163">
        <f t="shared" si="4"/>
        <v>77</v>
      </c>
      <c r="R272" s="218"/>
    </row>
    <row r="273" spans="1:18" x14ac:dyDescent="0.25">
      <c r="A273" s="226">
        <v>269</v>
      </c>
      <c r="B273" s="161" t="s">
        <v>429</v>
      </c>
      <c r="C273" s="161" t="s">
        <v>50</v>
      </c>
      <c r="D273" s="38">
        <v>40</v>
      </c>
      <c r="E273" s="38"/>
      <c r="F273" s="38"/>
      <c r="G273" s="38"/>
      <c r="H273" s="38">
        <v>30</v>
      </c>
      <c r="I273" s="38"/>
      <c r="J273" s="38"/>
      <c r="K273" s="38">
        <v>7</v>
      </c>
      <c r="L273" s="38"/>
      <c r="M273" s="38"/>
      <c r="N273" s="38"/>
      <c r="O273" s="38"/>
      <c r="P273" s="162"/>
      <c r="Q273" s="163">
        <f t="shared" si="4"/>
        <v>77</v>
      </c>
      <c r="R273" s="218"/>
    </row>
    <row r="274" spans="1:18" x14ac:dyDescent="0.25">
      <c r="A274" s="226">
        <v>270</v>
      </c>
      <c r="B274" s="160" t="s">
        <v>73</v>
      </c>
      <c r="C274" s="161" t="s">
        <v>162</v>
      </c>
      <c r="D274" s="38">
        <v>40</v>
      </c>
      <c r="E274" s="38"/>
      <c r="F274" s="38"/>
      <c r="G274" s="38"/>
      <c r="H274" s="38">
        <v>30</v>
      </c>
      <c r="I274" s="38"/>
      <c r="J274" s="38"/>
      <c r="K274" s="38">
        <v>7</v>
      </c>
      <c r="L274" s="38"/>
      <c r="M274" s="38"/>
      <c r="N274" s="38"/>
      <c r="O274" s="38"/>
      <c r="P274" s="162"/>
      <c r="Q274" s="163">
        <f t="shared" si="4"/>
        <v>77</v>
      </c>
      <c r="R274" s="218"/>
    </row>
    <row r="275" spans="1:18" x14ac:dyDescent="0.25">
      <c r="A275" s="226">
        <v>271</v>
      </c>
      <c r="B275" s="160" t="s">
        <v>418</v>
      </c>
      <c r="C275" s="161" t="s">
        <v>419</v>
      </c>
      <c r="D275" s="38">
        <v>40</v>
      </c>
      <c r="E275" s="38"/>
      <c r="F275" s="38"/>
      <c r="G275" s="38"/>
      <c r="H275" s="38">
        <v>30</v>
      </c>
      <c r="I275" s="38"/>
      <c r="J275" s="38"/>
      <c r="K275" s="38">
        <v>7</v>
      </c>
      <c r="L275" s="38"/>
      <c r="M275" s="38"/>
      <c r="N275" s="38"/>
      <c r="O275" s="38"/>
      <c r="P275" s="162"/>
      <c r="Q275" s="163">
        <f t="shared" si="4"/>
        <v>77</v>
      </c>
      <c r="R275" s="218"/>
    </row>
    <row r="276" spans="1:18" x14ac:dyDescent="0.25">
      <c r="A276" s="226">
        <v>272</v>
      </c>
      <c r="B276" s="161" t="s">
        <v>51</v>
      </c>
      <c r="C276" s="161" t="s">
        <v>125</v>
      </c>
      <c r="D276" s="38">
        <v>40</v>
      </c>
      <c r="E276" s="38"/>
      <c r="F276" s="38"/>
      <c r="G276" s="38"/>
      <c r="H276" s="38">
        <v>30</v>
      </c>
      <c r="I276" s="38"/>
      <c r="J276" s="38"/>
      <c r="K276" s="38">
        <v>7</v>
      </c>
      <c r="L276" s="38"/>
      <c r="M276" s="38"/>
      <c r="N276" s="38"/>
      <c r="O276" s="38"/>
      <c r="P276" s="162"/>
      <c r="Q276" s="163">
        <f t="shared" si="4"/>
        <v>77</v>
      </c>
      <c r="R276" s="218"/>
    </row>
    <row r="277" spans="1:18" x14ac:dyDescent="0.25">
      <c r="A277" s="226">
        <v>273</v>
      </c>
      <c r="B277" s="160" t="s">
        <v>469</v>
      </c>
      <c r="C277" s="161" t="s">
        <v>470</v>
      </c>
      <c r="D277" s="38">
        <v>40</v>
      </c>
      <c r="E277" s="38"/>
      <c r="F277" s="38"/>
      <c r="G277" s="38"/>
      <c r="H277" s="38">
        <v>30</v>
      </c>
      <c r="I277" s="38"/>
      <c r="J277" s="38"/>
      <c r="K277" s="38">
        <v>7</v>
      </c>
      <c r="L277" s="38"/>
      <c r="M277" s="38"/>
      <c r="N277" s="38"/>
      <c r="O277" s="38"/>
      <c r="P277" s="162"/>
      <c r="Q277" s="163">
        <f t="shared" si="4"/>
        <v>77</v>
      </c>
      <c r="R277" s="218"/>
    </row>
    <row r="278" spans="1:18" x14ac:dyDescent="0.25">
      <c r="A278" s="226">
        <v>274</v>
      </c>
      <c r="B278" s="160" t="s">
        <v>462</v>
      </c>
      <c r="C278" s="161" t="s">
        <v>136</v>
      </c>
      <c r="D278" s="38">
        <v>40</v>
      </c>
      <c r="E278" s="38"/>
      <c r="F278" s="38"/>
      <c r="G278" s="38"/>
      <c r="H278" s="38">
        <v>30</v>
      </c>
      <c r="I278" s="38"/>
      <c r="J278" s="38"/>
      <c r="K278" s="38">
        <v>7</v>
      </c>
      <c r="L278" s="38"/>
      <c r="M278" s="38"/>
      <c r="N278" s="38"/>
      <c r="O278" s="38"/>
      <c r="P278" s="162"/>
      <c r="Q278" s="163">
        <f t="shared" si="4"/>
        <v>77</v>
      </c>
      <c r="R278" s="218"/>
    </row>
    <row r="279" spans="1:18" x14ac:dyDescent="0.25">
      <c r="A279" s="226">
        <v>275</v>
      </c>
      <c r="B279" s="164" t="s">
        <v>446</v>
      </c>
      <c r="C279" s="161" t="s">
        <v>447</v>
      </c>
      <c r="D279" s="38">
        <v>40</v>
      </c>
      <c r="E279" s="38"/>
      <c r="F279" s="38"/>
      <c r="G279" s="38"/>
      <c r="H279" s="38">
        <v>30</v>
      </c>
      <c r="I279" s="38"/>
      <c r="J279" s="38"/>
      <c r="K279" s="38">
        <v>7</v>
      </c>
      <c r="L279" s="38"/>
      <c r="M279" s="38"/>
      <c r="N279" s="38"/>
      <c r="O279" s="38"/>
      <c r="P279" s="162"/>
      <c r="Q279" s="163">
        <f t="shared" si="4"/>
        <v>77</v>
      </c>
      <c r="R279" s="218"/>
    </row>
    <row r="280" spans="1:18" x14ac:dyDescent="0.25">
      <c r="A280" s="226">
        <v>276</v>
      </c>
      <c r="B280" s="162" t="s">
        <v>448</v>
      </c>
      <c r="C280" s="161" t="s">
        <v>447</v>
      </c>
      <c r="D280" s="38">
        <v>40</v>
      </c>
      <c r="E280" s="38"/>
      <c r="F280" s="38"/>
      <c r="G280" s="38"/>
      <c r="H280" s="38">
        <v>30</v>
      </c>
      <c r="I280" s="38"/>
      <c r="J280" s="38"/>
      <c r="K280" s="38">
        <v>7</v>
      </c>
      <c r="L280" s="38"/>
      <c r="M280" s="38"/>
      <c r="N280" s="38"/>
      <c r="O280" s="38"/>
      <c r="P280" s="162"/>
      <c r="Q280" s="163">
        <f t="shared" si="4"/>
        <v>77</v>
      </c>
      <c r="R280" s="218"/>
    </row>
    <row r="281" spans="1:18" x14ac:dyDescent="0.25">
      <c r="A281" s="226">
        <v>277</v>
      </c>
      <c r="B281" s="161" t="s">
        <v>413</v>
      </c>
      <c r="C281" s="161" t="s">
        <v>414</v>
      </c>
      <c r="D281" s="38">
        <v>40</v>
      </c>
      <c r="E281" s="38"/>
      <c r="F281" s="38"/>
      <c r="G281" s="38"/>
      <c r="H281" s="38">
        <v>30</v>
      </c>
      <c r="I281" s="38"/>
      <c r="J281" s="38"/>
      <c r="K281" s="38">
        <v>7</v>
      </c>
      <c r="L281" s="38"/>
      <c r="M281" s="38"/>
      <c r="N281" s="38"/>
      <c r="O281" s="38"/>
      <c r="P281" s="162"/>
      <c r="Q281" s="163">
        <f t="shared" si="4"/>
        <v>77</v>
      </c>
      <c r="R281" s="218"/>
    </row>
    <row r="282" spans="1:18" x14ac:dyDescent="0.25">
      <c r="A282" s="226">
        <v>278</v>
      </c>
      <c r="B282" s="161" t="s">
        <v>436</v>
      </c>
      <c r="C282" s="161" t="s">
        <v>132</v>
      </c>
      <c r="D282" s="38">
        <v>40</v>
      </c>
      <c r="E282" s="38"/>
      <c r="F282" s="38"/>
      <c r="G282" s="38"/>
      <c r="H282" s="38">
        <v>30</v>
      </c>
      <c r="I282" s="38"/>
      <c r="J282" s="38"/>
      <c r="K282" s="38"/>
      <c r="L282" s="38"/>
      <c r="M282" s="38"/>
      <c r="N282" s="38">
        <v>7</v>
      </c>
      <c r="O282" s="38"/>
      <c r="P282" s="162"/>
      <c r="Q282" s="163">
        <f t="shared" si="4"/>
        <v>77</v>
      </c>
      <c r="R282" s="218"/>
    </row>
    <row r="283" spans="1:18" x14ac:dyDescent="0.25">
      <c r="A283" s="226">
        <v>279</v>
      </c>
      <c r="B283" s="161" t="s">
        <v>99</v>
      </c>
      <c r="C283" s="161" t="s">
        <v>81</v>
      </c>
      <c r="D283" s="38">
        <v>40</v>
      </c>
      <c r="E283" s="38"/>
      <c r="F283" s="38"/>
      <c r="G283" s="38"/>
      <c r="H283" s="38">
        <v>30</v>
      </c>
      <c r="I283" s="38"/>
      <c r="J283" s="38"/>
      <c r="K283" s="38">
        <v>7</v>
      </c>
      <c r="L283" s="38"/>
      <c r="M283" s="38"/>
      <c r="N283" s="38"/>
      <c r="O283" s="38"/>
      <c r="P283" s="162"/>
      <c r="Q283" s="163">
        <f t="shared" si="4"/>
        <v>77</v>
      </c>
      <c r="R283" s="218"/>
    </row>
    <row r="284" spans="1:18" x14ac:dyDescent="0.25">
      <c r="A284" s="226">
        <v>280</v>
      </c>
      <c r="B284" s="160" t="s">
        <v>465</v>
      </c>
      <c r="C284" s="161" t="s">
        <v>54</v>
      </c>
      <c r="D284" s="38">
        <v>40</v>
      </c>
      <c r="E284" s="38"/>
      <c r="F284" s="38"/>
      <c r="G284" s="38"/>
      <c r="H284" s="38">
        <v>30</v>
      </c>
      <c r="I284" s="38"/>
      <c r="J284" s="38"/>
      <c r="K284" s="38"/>
      <c r="L284" s="38"/>
      <c r="M284" s="38"/>
      <c r="N284" s="38">
        <v>7</v>
      </c>
      <c r="O284" s="38"/>
      <c r="P284" s="162"/>
      <c r="Q284" s="163">
        <f t="shared" si="4"/>
        <v>77</v>
      </c>
      <c r="R284" s="218"/>
    </row>
    <row r="285" spans="1:18" x14ac:dyDescent="0.25">
      <c r="A285" s="226">
        <v>281</v>
      </c>
      <c r="B285" s="162" t="s">
        <v>445</v>
      </c>
      <c r="C285" s="161" t="s">
        <v>202</v>
      </c>
      <c r="D285" s="38">
        <v>40</v>
      </c>
      <c r="E285" s="38"/>
      <c r="F285" s="38"/>
      <c r="G285" s="38"/>
      <c r="H285" s="38">
        <v>30</v>
      </c>
      <c r="I285" s="38"/>
      <c r="J285" s="38"/>
      <c r="K285" s="38">
        <v>7</v>
      </c>
      <c r="L285" s="38"/>
      <c r="M285" s="38"/>
      <c r="N285" s="38"/>
      <c r="O285" s="38"/>
      <c r="P285" s="162"/>
      <c r="Q285" s="163">
        <f t="shared" si="4"/>
        <v>77</v>
      </c>
      <c r="R285" s="218"/>
    </row>
    <row r="286" spans="1:18" x14ac:dyDescent="0.25">
      <c r="A286" s="226">
        <v>282</v>
      </c>
      <c r="B286" s="162" t="s">
        <v>293</v>
      </c>
      <c r="C286" s="161" t="s">
        <v>202</v>
      </c>
      <c r="D286" s="38">
        <v>40</v>
      </c>
      <c r="E286" s="38"/>
      <c r="F286" s="38"/>
      <c r="G286" s="38"/>
      <c r="H286" s="38">
        <v>30</v>
      </c>
      <c r="I286" s="38"/>
      <c r="J286" s="38"/>
      <c r="K286" s="38">
        <v>7</v>
      </c>
      <c r="L286" s="38"/>
      <c r="M286" s="38"/>
      <c r="N286" s="38"/>
      <c r="O286" s="38"/>
      <c r="P286" s="162"/>
      <c r="Q286" s="163">
        <f t="shared" si="4"/>
        <v>77</v>
      </c>
      <c r="R286" s="218"/>
    </row>
    <row r="287" spans="1:18" x14ac:dyDescent="0.25">
      <c r="A287" s="226">
        <v>283</v>
      </c>
      <c r="B287" s="161" t="s">
        <v>428</v>
      </c>
      <c r="C287" s="161" t="s">
        <v>154</v>
      </c>
      <c r="D287" s="38">
        <v>40</v>
      </c>
      <c r="E287" s="38"/>
      <c r="F287" s="38"/>
      <c r="G287" s="38"/>
      <c r="H287" s="38">
        <v>30</v>
      </c>
      <c r="I287" s="38"/>
      <c r="J287" s="38"/>
      <c r="K287" s="38"/>
      <c r="L287" s="38"/>
      <c r="M287" s="38"/>
      <c r="N287" s="38">
        <v>7</v>
      </c>
      <c r="O287" s="38"/>
      <c r="P287" s="162"/>
      <c r="Q287" s="163">
        <f t="shared" si="4"/>
        <v>77</v>
      </c>
      <c r="R287" s="218"/>
    </row>
    <row r="288" spans="1:18" x14ac:dyDescent="0.25">
      <c r="A288" s="226">
        <v>284</v>
      </c>
      <c r="B288" s="161" t="s">
        <v>450</v>
      </c>
      <c r="C288" s="161" t="s">
        <v>154</v>
      </c>
      <c r="D288" s="38">
        <v>40</v>
      </c>
      <c r="E288" s="38"/>
      <c r="F288" s="38"/>
      <c r="G288" s="38"/>
      <c r="H288" s="38">
        <v>30</v>
      </c>
      <c r="I288" s="38"/>
      <c r="J288" s="38"/>
      <c r="K288" s="38">
        <v>7</v>
      </c>
      <c r="L288" s="38"/>
      <c r="M288" s="38"/>
      <c r="N288" s="38"/>
      <c r="O288" s="38"/>
      <c r="P288" s="162"/>
      <c r="Q288" s="163">
        <f t="shared" si="4"/>
        <v>77</v>
      </c>
      <c r="R288" s="218"/>
    </row>
    <row r="289" spans="1:24" x14ac:dyDescent="0.25">
      <c r="A289" s="226">
        <v>285</v>
      </c>
      <c r="B289" s="161" t="s">
        <v>443</v>
      </c>
      <c r="C289" s="161" t="s">
        <v>74</v>
      </c>
      <c r="D289" s="38">
        <v>40</v>
      </c>
      <c r="E289" s="38"/>
      <c r="F289" s="38"/>
      <c r="G289" s="38"/>
      <c r="H289" s="38">
        <v>30</v>
      </c>
      <c r="I289" s="38"/>
      <c r="J289" s="38"/>
      <c r="K289" s="38">
        <v>7</v>
      </c>
      <c r="L289" s="38"/>
      <c r="M289" s="38"/>
      <c r="N289" s="38"/>
      <c r="O289" s="38"/>
      <c r="P289" s="162"/>
      <c r="Q289" s="163">
        <f t="shared" si="4"/>
        <v>77</v>
      </c>
      <c r="R289" s="218"/>
    </row>
    <row r="290" spans="1:24" x14ac:dyDescent="0.25">
      <c r="A290" s="226">
        <v>286</v>
      </c>
      <c r="B290" s="160" t="s">
        <v>451</v>
      </c>
      <c r="C290" s="161" t="s">
        <v>74</v>
      </c>
      <c r="D290" s="38">
        <v>40</v>
      </c>
      <c r="E290" s="38"/>
      <c r="F290" s="38"/>
      <c r="G290" s="38"/>
      <c r="H290" s="38">
        <v>30</v>
      </c>
      <c r="I290" s="38"/>
      <c r="J290" s="38"/>
      <c r="K290" s="38">
        <v>7</v>
      </c>
      <c r="L290" s="38"/>
      <c r="M290" s="38"/>
      <c r="N290" s="38"/>
      <c r="O290" s="38"/>
      <c r="P290" s="162"/>
      <c r="Q290" s="163">
        <f t="shared" si="4"/>
        <v>77</v>
      </c>
      <c r="R290" s="218"/>
    </row>
    <row r="291" spans="1:24" x14ac:dyDescent="0.25">
      <c r="A291" s="226">
        <v>287</v>
      </c>
      <c r="B291" s="160" t="s">
        <v>461</v>
      </c>
      <c r="C291" s="161" t="s">
        <v>74</v>
      </c>
      <c r="D291" s="38">
        <v>40</v>
      </c>
      <c r="E291" s="38"/>
      <c r="F291" s="38"/>
      <c r="G291" s="38"/>
      <c r="H291" s="38">
        <v>30</v>
      </c>
      <c r="I291" s="38"/>
      <c r="J291" s="38"/>
      <c r="K291" s="38">
        <v>7</v>
      </c>
      <c r="L291" s="38"/>
      <c r="M291" s="38"/>
      <c r="N291" s="38"/>
      <c r="O291" s="38"/>
      <c r="P291" s="162"/>
      <c r="Q291" s="163">
        <f t="shared" si="4"/>
        <v>77</v>
      </c>
      <c r="R291" s="218"/>
    </row>
    <row r="292" spans="1:24" x14ac:dyDescent="0.25">
      <c r="A292" s="226">
        <v>288</v>
      </c>
      <c r="B292" s="160" t="s">
        <v>71</v>
      </c>
      <c r="C292" s="161" t="s">
        <v>457</v>
      </c>
      <c r="D292" s="38">
        <v>40</v>
      </c>
      <c r="E292" s="38"/>
      <c r="F292" s="38"/>
      <c r="G292" s="38"/>
      <c r="H292" s="38">
        <v>30</v>
      </c>
      <c r="I292" s="38"/>
      <c r="J292" s="38"/>
      <c r="K292" s="38">
        <v>7</v>
      </c>
      <c r="L292" s="38"/>
      <c r="M292" s="38"/>
      <c r="N292" s="38"/>
      <c r="O292" s="38"/>
      <c r="P292" s="162"/>
      <c r="Q292" s="163">
        <f t="shared" si="4"/>
        <v>77</v>
      </c>
      <c r="R292" s="218"/>
    </row>
    <row r="293" spans="1:24" x14ac:dyDescent="0.25">
      <c r="A293" s="226">
        <v>289</v>
      </c>
      <c r="B293" s="160" t="s">
        <v>463</v>
      </c>
      <c r="C293" s="161" t="s">
        <v>464</v>
      </c>
      <c r="D293" s="38">
        <v>40</v>
      </c>
      <c r="E293" s="38"/>
      <c r="F293" s="38"/>
      <c r="G293" s="38"/>
      <c r="H293" s="38">
        <v>30</v>
      </c>
      <c r="I293" s="38"/>
      <c r="J293" s="38"/>
      <c r="K293" s="38"/>
      <c r="L293" s="38"/>
      <c r="M293" s="38"/>
      <c r="N293" s="38">
        <v>7</v>
      </c>
      <c r="O293" s="38"/>
      <c r="P293" s="162"/>
      <c r="Q293" s="163">
        <f t="shared" si="4"/>
        <v>77</v>
      </c>
      <c r="R293" s="218"/>
    </row>
    <row r="294" spans="1:24" x14ac:dyDescent="0.25">
      <c r="A294" s="226">
        <v>290</v>
      </c>
      <c r="B294" s="161" t="s">
        <v>427</v>
      </c>
      <c r="C294" s="161" t="s">
        <v>347</v>
      </c>
      <c r="D294" s="38">
        <v>40</v>
      </c>
      <c r="E294" s="38"/>
      <c r="F294" s="38"/>
      <c r="G294" s="38"/>
      <c r="H294" s="38">
        <v>30</v>
      </c>
      <c r="I294" s="38"/>
      <c r="J294" s="38"/>
      <c r="K294" s="38">
        <v>7</v>
      </c>
      <c r="L294" s="38"/>
      <c r="M294" s="38"/>
      <c r="N294" s="38"/>
      <c r="O294" s="38"/>
      <c r="P294" s="162"/>
      <c r="Q294" s="163">
        <f t="shared" si="4"/>
        <v>77</v>
      </c>
      <c r="R294" s="218"/>
    </row>
    <row r="295" spans="1:24" x14ac:dyDescent="0.25">
      <c r="A295" s="226">
        <v>291</v>
      </c>
      <c r="B295" s="161" t="s">
        <v>116</v>
      </c>
      <c r="C295" s="161" t="s">
        <v>444</v>
      </c>
      <c r="D295" s="38">
        <v>40</v>
      </c>
      <c r="E295" s="38"/>
      <c r="F295" s="38"/>
      <c r="G295" s="38"/>
      <c r="H295" s="38">
        <v>30</v>
      </c>
      <c r="I295" s="38"/>
      <c r="J295" s="38"/>
      <c r="K295" s="38">
        <v>7</v>
      </c>
      <c r="L295" s="38"/>
      <c r="M295" s="38"/>
      <c r="N295" s="38"/>
      <c r="O295" s="38"/>
      <c r="P295" s="162"/>
      <c r="Q295" s="163">
        <f t="shared" si="4"/>
        <v>77</v>
      </c>
      <c r="R295" s="218"/>
    </row>
    <row r="296" spans="1:24" x14ac:dyDescent="0.25">
      <c r="A296" s="226">
        <v>292</v>
      </c>
      <c r="B296" s="161" t="s">
        <v>411</v>
      </c>
      <c r="C296" s="161" t="s">
        <v>412</v>
      </c>
      <c r="D296" s="38">
        <v>40</v>
      </c>
      <c r="E296" s="38"/>
      <c r="F296" s="38"/>
      <c r="G296" s="38"/>
      <c r="H296" s="38">
        <v>30</v>
      </c>
      <c r="I296" s="38"/>
      <c r="J296" s="38"/>
      <c r="K296" s="38"/>
      <c r="L296" s="38"/>
      <c r="M296" s="38"/>
      <c r="N296" s="38">
        <v>7</v>
      </c>
      <c r="O296" s="38"/>
      <c r="P296" s="162"/>
      <c r="Q296" s="163">
        <f t="shared" si="4"/>
        <v>77</v>
      </c>
      <c r="R296" s="218"/>
    </row>
    <row r="297" spans="1:24" s="240" customFormat="1" x14ac:dyDescent="0.25">
      <c r="A297" s="226">
        <v>293</v>
      </c>
      <c r="B297" s="241" t="s">
        <v>102</v>
      </c>
      <c r="C297" s="242" t="s">
        <v>103</v>
      </c>
      <c r="D297" s="243">
        <v>40</v>
      </c>
      <c r="E297" s="243"/>
      <c r="F297" s="243"/>
      <c r="G297" s="243"/>
      <c r="H297" s="243">
        <v>20</v>
      </c>
      <c r="I297" s="243"/>
      <c r="J297" s="243"/>
      <c r="K297" s="243">
        <v>7</v>
      </c>
      <c r="L297" s="243"/>
      <c r="M297" s="243">
        <v>10</v>
      </c>
      <c r="N297" s="243"/>
      <c r="O297" s="243"/>
      <c r="P297" s="241"/>
      <c r="Q297" s="244">
        <f>SUM(D297:O297)</f>
        <v>77</v>
      </c>
      <c r="R297" s="220"/>
      <c r="S297" s="64"/>
      <c r="T297" s="64"/>
      <c r="U297" s="64"/>
      <c r="V297" s="252"/>
      <c r="W297" s="252"/>
      <c r="X297" s="252"/>
    </row>
    <row r="298" spans="1:24" x14ac:dyDescent="0.25">
      <c r="A298" s="226">
        <v>294</v>
      </c>
      <c r="B298" s="161" t="s">
        <v>424</v>
      </c>
      <c r="C298" s="161" t="s">
        <v>220</v>
      </c>
      <c r="D298" s="38">
        <v>40</v>
      </c>
      <c r="E298" s="38"/>
      <c r="F298" s="38"/>
      <c r="G298" s="38"/>
      <c r="H298" s="38">
        <v>30</v>
      </c>
      <c r="I298" s="38"/>
      <c r="J298" s="38"/>
      <c r="K298" s="38">
        <v>7</v>
      </c>
      <c r="L298" s="38"/>
      <c r="M298" s="38"/>
      <c r="N298" s="38"/>
      <c r="O298" s="38"/>
      <c r="P298" s="162"/>
      <c r="Q298" s="163">
        <f t="shared" si="4"/>
        <v>77</v>
      </c>
      <c r="R298" s="218"/>
    </row>
    <row r="299" spans="1:24" x14ac:dyDescent="0.25">
      <c r="A299" s="226">
        <v>295</v>
      </c>
      <c r="B299" s="162" t="s">
        <v>116</v>
      </c>
      <c r="C299" s="161" t="s">
        <v>434</v>
      </c>
      <c r="D299" s="38">
        <v>40</v>
      </c>
      <c r="E299" s="38"/>
      <c r="F299" s="38"/>
      <c r="G299" s="38"/>
      <c r="H299" s="38">
        <v>30</v>
      </c>
      <c r="I299" s="38"/>
      <c r="J299" s="38"/>
      <c r="K299" s="38">
        <v>7</v>
      </c>
      <c r="L299" s="38"/>
      <c r="M299" s="38"/>
      <c r="N299" s="38"/>
      <c r="O299" s="38"/>
      <c r="P299" s="162"/>
      <c r="Q299" s="163">
        <f t="shared" si="4"/>
        <v>77</v>
      </c>
      <c r="R299" s="218"/>
    </row>
    <row r="300" spans="1:24" x14ac:dyDescent="0.25">
      <c r="A300" s="226">
        <v>296</v>
      </c>
      <c r="B300" s="161" t="s">
        <v>442</v>
      </c>
      <c r="C300" s="161" t="s">
        <v>86</v>
      </c>
      <c r="D300" s="38">
        <v>40</v>
      </c>
      <c r="E300" s="38"/>
      <c r="F300" s="38"/>
      <c r="G300" s="38"/>
      <c r="H300" s="38">
        <v>30</v>
      </c>
      <c r="I300" s="38"/>
      <c r="J300" s="38"/>
      <c r="K300" s="38"/>
      <c r="L300" s="38"/>
      <c r="M300" s="38"/>
      <c r="N300" s="38">
        <v>7</v>
      </c>
      <c r="O300" s="38"/>
      <c r="P300" s="162"/>
      <c r="Q300" s="163">
        <f t="shared" si="4"/>
        <v>77</v>
      </c>
      <c r="R300" s="218"/>
    </row>
    <row r="301" spans="1:24" x14ac:dyDescent="0.25">
      <c r="A301" s="226">
        <v>297</v>
      </c>
      <c r="B301" s="161" t="s">
        <v>71</v>
      </c>
      <c r="C301" s="161" t="s">
        <v>111</v>
      </c>
      <c r="D301" s="38">
        <v>40</v>
      </c>
      <c r="E301" s="38"/>
      <c r="F301" s="38"/>
      <c r="G301" s="38"/>
      <c r="H301" s="38">
        <v>30</v>
      </c>
      <c r="I301" s="38"/>
      <c r="J301" s="38"/>
      <c r="K301" s="38"/>
      <c r="L301" s="38"/>
      <c r="M301" s="38"/>
      <c r="N301" s="38">
        <v>7</v>
      </c>
      <c r="O301" s="38"/>
      <c r="P301" s="162"/>
      <c r="Q301" s="163">
        <f t="shared" si="4"/>
        <v>77</v>
      </c>
      <c r="R301" s="218"/>
    </row>
    <row r="302" spans="1:24" x14ac:dyDescent="0.25">
      <c r="A302" s="226">
        <v>298</v>
      </c>
      <c r="B302" s="161" t="s">
        <v>426</v>
      </c>
      <c r="C302" s="161" t="s">
        <v>111</v>
      </c>
      <c r="D302" s="38">
        <v>40</v>
      </c>
      <c r="E302" s="38"/>
      <c r="F302" s="38"/>
      <c r="G302" s="38"/>
      <c r="H302" s="38">
        <v>30</v>
      </c>
      <c r="I302" s="38"/>
      <c r="J302" s="38"/>
      <c r="K302" s="38">
        <v>7</v>
      </c>
      <c r="L302" s="38"/>
      <c r="M302" s="38"/>
      <c r="N302" s="38"/>
      <c r="O302" s="38"/>
      <c r="P302" s="162"/>
      <c r="Q302" s="163">
        <f t="shared" si="4"/>
        <v>77</v>
      </c>
      <c r="R302" s="218"/>
    </row>
    <row r="303" spans="1:24" x14ac:dyDescent="0.25">
      <c r="A303" s="226">
        <v>299</v>
      </c>
      <c r="B303" s="161" t="s">
        <v>435</v>
      </c>
      <c r="C303" s="161" t="s">
        <v>111</v>
      </c>
      <c r="D303" s="38">
        <v>40</v>
      </c>
      <c r="E303" s="38"/>
      <c r="F303" s="38"/>
      <c r="G303" s="38"/>
      <c r="H303" s="38">
        <v>30</v>
      </c>
      <c r="I303" s="38"/>
      <c r="J303" s="38"/>
      <c r="K303" s="38">
        <v>7</v>
      </c>
      <c r="L303" s="38"/>
      <c r="M303" s="38"/>
      <c r="N303" s="38"/>
      <c r="O303" s="38"/>
      <c r="P303" s="162"/>
      <c r="Q303" s="163">
        <f t="shared" si="4"/>
        <v>77</v>
      </c>
      <c r="R303" s="218"/>
    </row>
    <row r="304" spans="1:24" x14ac:dyDescent="0.25">
      <c r="A304" s="226">
        <v>300</v>
      </c>
      <c r="B304" s="165" t="s">
        <v>304</v>
      </c>
      <c r="C304" s="165" t="s">
        <v>226</v>
      </c>
      <c r="D304" s="55">
        <v>40</v>
      </c>
      <c r="E304" s="55"/>
      <c r="F304" s="55"/>
      <c r="G304" s="55"/>
      <c r="H304" s="55">
        <v>30</v>
      </c>
      <c r="I304" s="55"/>
      <c r="J304" s="55"/>
      <c r="K304" s="55">
        <v>7</v>
      </c>
      <c r="L304" s="55"/>
      <c r="M304" s="55"/>
      <c r="N304" s="55"/>
      <c r="O304" s="55"/>
      <c r="P304" s="166"/>
      <c r="Q304" s="167">
        <f t="shared" si="4"/>
        <v>77</v>
      </c>
      <c r="R304" s="218"/>
    </row>
    <row r="305" spans="1:18" x14ac:dyDescent="0.25">
      <c r="A305" s="226">
        <v>301</v>
      </c>
      <c r="B305" s="161" t="s">
        <v>51</v>
      </c>
      <c r="C305" s="161" t="s">
        <v>72</v>
      </c>
      <c r="D305" s="38">
        <v>40</v>
      </c>
      <c r="E305" s="38"/>
      <c r="F305" s="38"/>
      <c r="G305" s="38"/>
      <c r="H305" s="38">
        <v>30</v>
      </c>
      <c r="I305" s="38"/>
      <c r="J305" s="38"/>
      <c r="K305" s="38">
        <v>7</v>
      </c>
      <c r="L305" s="38"/>
      <c r="M305" s="38"/>
      <c r="N305" s="38"/>
      <c r="O305" s="38"/>
      <c r="P305" s="162"/>
      <c r="Q305" s="163">
        <f t="shared" si="4"/>
        <v>77</v>
      </c>
      <c r="R305" s="218"/>
    </row>
    <row r="306" spans="1:18" x14ac:dyDescent="0.25">
      <c r="A306" s="226">
        <v>302</v>
      </c>
      <c r="B306" s="160" t="s">
        <v>449</v>
      </c>
      <c r="C306" s="161" t="s">
        <v>362</v>
      </c>
      <c r="D306" s="38">
        <v>40</v>
      </c>
      <c r="E306" s="38"/>
      <c r="F306" s="38"/>
      <c r="G306" s="38"/>
      <c r="H306" s="38">
        <v>30</v>
      </c>
      <c r="I306" s="38"/>
      <c r="J306" s="38"/>
      <c r="K306" s="38"/>
      <c r="L306" s="38"/>
      <c r="M306" s="38"/>
      <c r="N306" s="38">
        <v>7</v>
      </c>
      <c r="O306" s="38"/>
      <c r="P306" s="162"/>
      <c r="Q306" s="163">
        <f t="shared" si="4"/>
        <v>77</v>
      </c>
      <c r="R306" s="218"/>
    </row>
    <row r="307" spans="1:18" x14ac:dyDescent="0.25">
      <c r="A307" s="226">
        <v>303</v>
      </c>
      <c r="B307" s="162" t="s">
        <v>438</v>
      </c>
      <c r="C307" s="161" t="s">
        <v>439</v>
      </c>
      <c r="D307" s="38">
        <v>40</v>
      </c>
      <c r="E307" s="38"/>
      <c r="F307" s="38"/>
      <c r="G307" s="38"/>
      <c r="H307" s="38">
        <v>30</v>
      </c>
      <c r="I307" s="38"/>
      <c r="J307" s="38"/>
      <c r="K307" s="38"/>
      <c r="L307" s="38"/>
      <c r="M307" s="38"/>
      <c r="N307" s="38">
        <v>7</v>
      </c>
      <c r="O307" s="38"/>
      <c r="P307" s="162"/>
      <c r="Q307" s="163">
        <f t="shared" si="4"/>
        <v>77</v>
      </c>
      <c r="R307" s="218"/>
    </row>
    <row r="308" spans="1:18" x14ac:dyDescent="0.25">
      <c r="A308" s="226">
        <v>304</v>
      </c>
      <c r="B308" s="161" t="s">
        <v>430</v>
      </c>
      <c r="C308" s="161" t="s">
        <v>92</v>
      </c>
      <c r="D308" s="38">
        <v>40</v>
      </c>
      <c r="E308" s="38"/>
      <c r="F308" s="38"/>
      <c r="G308" s="38"/>
      <c r="H308" s="38">
        <v>30</v>
      </c>
      <c r="I308" s="38"/>
      <c r="J308" s="38"/>
      <c r="K308" s="38">
        <v>7</v>
      </c>
      <c r="L308" s="38"/>
      <c r="M308" s="38"/>
      <c r="N308" s="38"/>
      <c r="O308" s="38"/>
      <c r="P308" s="162"/>
      <c r="Q308" s="163">
        <f t="shared" si="4"/>
        <v>77</v>
      </c>
      <c r="R308" s="218"/>
    </row>
    <row r="309" spans="1:18" x14ac:dyDescent="0.25">
      <c r="A309" s="226">
        <v>305</v>
      </c>
      <c r="B309" s="161" t="s">
        <v>472</v>
      </c>
      <c r="C309" s="161" t="s">
        <v>92</v>
      </c>
      <c r="D309" s="38">
        <v>40</v>
      </c>
      <c r="E309" s="38"/>
      <c r="F309" s="38"/>
      <c r="G309" s="38"/>
      <c r="H309" s="38">
        <v>30</v>
      </c>
      <c r="I309" s="38"/>
      <c r="J309" s="38"/>
      <c r="K309" s="38">
        <v>7</v>
      </c>
      <c r="L309" s="38"/>
      <c r="M309" s="38"/>
      <c r="N309" s="38"/>
      <c r="O309" s="38"/>
      <c r="P309" s="162"/>
      <c r="Q309" s="163">
        <f t="shared" si="4"/>
        <v>77</v>
      </c>
      <c r="R309" s="218"/>
    </row>
    <row r="310" spans="1:18" x14ac:dyDescent="0.25">
      <c r="A310" s="226">
        <v>306</v>
      </c>
      <c r="B310" s="161" t="s">
        <v>467</v>
      </c>
      <c r="C310" s="161" t="s">
        <v>468</v>
      </c>
      <c r="D310" s="38">
        <v>40</v>
      </c>
      <c r="E310" s="38"/>
      <c r="F310" s="38"/>
      <c r="G310" s="38"/>
      <c r="H310" s="38">
        <v>30</v>
      </c>
      <c r="I310" s="38"/>
      <c r="J310" s="38"/>
      <c r="K310" s="38"/>
      <c r="L310" s="38"/>
      <c r="M310" s="38"/>
      <c r="N310" s="38">
        <v>7</v>
      </c>
      <c r="O310" s="38"/>
      <c r="P310" s="162"/>
      <c r="Q310" s="163">
        <f t="shared" si="4"/>
        <v>77</v>
      </c>
      <c r="R310" s="218"/>
    </row>
    <row r="311" spans="1:18" x14ac:dyDescent="0.25">
      <c r="A311" s="226">
        <v>307</v>
      </c>
      <c r="B311" s="162" t="s">
        <v>425</v>
      </c>
      <c r="C311" s="161" t="s">
        <v>164</v>
      </c>
      <c r="D311" s="38">
        <v>40</v>
      </c>
      <c r="E311" s="38"/>
      <c r="F311" s="38"/>
      <c r="G311" s="38"/>
      <c r="H311" s="38">
        <v>30</v>
      </c>
      <c r="I311" s="38"/>
      <c r="J311" s="38"/>
      <c r="K311" s="38">
        <v>7</v>
      </c>
      <c r="L311" s="38"/>
      <c r="M311" s="38"/>
      <c r="N311" s="38"/>
      <c r="O311" s="38"/>
      <c r="P311" s="162"/>
      <c r="Q311" s="163">
        <f t="shared" si="4"/>
        <v>77</v>
      </c>
      <c r="R311" s="218"/>
    </row>
    <row r="312" spans="1:18" x14ac:dyDescent="0.25">
      <c r="A312" s="226">
        <v>308</v>
      </c>
      <c r="B312" s="161" t="s">
        <v>433</v>
      </c>
      <c r="C312" s="161" t="s">
        <v>164</v>
      </c>
      <c r="D312" s="38">
        <v>40</v>
      </c>
      <c r="E312" s="38"/>
      <c r="F312" s="38"/>
      <c r="G312" s="38"/>
      <c r="H312" s="38">
        <v>30</v>
      </c>
      <c r="I312" s="38"/>
      <c r="J312" s="38"/>
      <c r="K312" s="38">
        <v>7</v>
      </c>
      <c r="L312" s="38"/>
      <c r="M312" s="38"/>
      <c r="N312" s="38"/>
      <c r="O312" s="38"/>
      <c r="P312" s="162"/>
      <c r="Q312" s="163">
        <f t="shared" si="4"/>
        <v>77</v>
      </c>
      <c r="R312" s="218"/>
    </row>
    <row r="313" spans="1:18" x14ac:dyDescent="0.25">
      <c r="A313" s="226">
        <v>309</v>
      </c>
      <c r="B313" s="161" t="s">
        <v>471</v>
      </c>
      <c r="C313" s="161" t="s">
        <v>269</v>
      </c>
      <c r="D313" s="38">
        <v>40</v>
      </c>
      <c r="E313" s="38"/>
      <c r="F313" s="38"/>
      <c r="G313" s="38"/>
      <c r="H313" s="38">
        <v>30</v>
      </c>
      <c r="I313" s="38"/>
      <c r="J313" s="38"/>
      <c r="K313" s="38">
        <v>7</v>
      </c>
      <c r="L313" s="38"/>
      <c r="M313" s="38"/>
      <c r="N313" s="38"/>
      <c r="O313" s="38"/>
      <c r="P313" s="162"/>
      <c r="Q313" s="163">
        <f t="shared" si="4"/>
        <v>77</v>
      </c>
      <c r="R313" s="218"/>
    </row>
    <row r="314" spans="1:18" x14ac:dyDescent="0.25">
      <c r="A314" s="226">
        <v>310</v>
      </c>
      <c r="B314" s="161" t="s">
        <v>423</v>
      </c>
      <c r="C314" s="161" t="s">
        <v>233</v>
      </c>
      <c r="D314" s="38">
        <v>40</v>
      </c>
      <c r="E314" s="38"/>
      <c r="F314" s="38"/>
      <c r="G314" s="38"/>
      <c r="H314" s="38">
        <v>30</v>
      </c>
      <c r="I314" s="38"/>
      <c r="J314" s="38"/>
      <c r="K314" s="38">
        <v>7</v>
      </c>
      <c r="L314" s="38"/>
      <c r="M314" s="38"/>
      <c r="N314" s="38"/>
      <c r="O314" s="38"/>
      <c r="P314" s="162"/>
      <c r="Q314" s="163">
        <f t="shared" si="4"/>
        <v>77</v>
      </c>
      <c r="R314" s="218"/>
    </row>
    <row r="315" spans="1:18" x14ac:dyDescent="0.25">
      <c r="A315" s="226">
        <v>311</v>
      </c>
      <c r="B315" s="161" t="s">
        <v>89</v>
      </c>
      <c r="C315" s="161" t="s">
        <v>432</v>
      </c>
      <c r="D315" s="38">
        <v>40</v>
      </c>
      <c r="E315" s="38"/>
      <c r="F315" s="38"/>
      <c r="G315" s="38"/>
      <c r="H315" s="38">
        <v>30</v>
      </c>
      <c r="I315" s="38"/>
      <c r="J315" s="38"/>
      <c r="K315" s="38">
        <v>7</v>
      </c>
      <c r="L315" s="38"/>
      <c r="M315" s="38"/>
      <c r="N315" s="38"/>
      <c r="O315" s="38"/>
      <c r="P315" s="162"/>
      <c r="Q315" s="163">
        <f t="shared" si="4"/>
        <v>77</v>
      </c>
      <c r="R315" s="218"/>
    </row>
    <row r="316" spans="1:18" x14ac:dyDescent="0.25">
      <c r="A316" s="226">
        <v>312</v>
      </c>
      <c r="B316" s="161" t="s">
        <v>453</v>
      </c>
      <c r="C316" s="161" t="s">
        <v>454</v>
      </c>
      <c r="D316" s="38"/>
      <c r="E316" s="38">
        <v>30</v>
      </c>
      <c r="F316" s="38"/>
      <c r="G316" s="38"/>
      <c r="H316" s="38">
        <v>30</v>
      </c>
      <c r="I316" s="38"/>
      <c r="J316" s="38">
        <v>10</v>
      </c>
      <c r="K316" s="38"/>
      <c r="L316" s="38"/>
      <c r="M316" s="38"/>
      <c r="N316" s="38">
        <v>7</v>
      </c>
      <c r="O316" s="38"/>
      <c r="P316" s="162"/>
      <c r="Q316" s="163">
        <f t="shared" si="4"/>
        <v>77</v>
      </c>
      <c r="R316" s="218"/>
    </row>
    <row r="317" spans="1:18" x14ac:dyDescent="0.25">
      <c r="A317" s="226">
        <v>313</v>
      </c>
      <c r="B317" s="161" t="s">
        <v>415</v>
      </c>
      <c r="C317" s="161" t="s">
        <v>416</v>
      </c>
      <c r="D317" s="38">
        <v>40</v>
      </c>
      <c r="E317" s="38"/>
      <c r="F317" s="38"/>
      <c r="G317" s="38"/>
      <c r="H317" s="38">
        <v>30</v>
      </c>
      <c r="I317" s="38"/>
      <c r="J317" s="38"/>
      <c r="K317" s="38">
        <v>7</v>
      </c>
      <c r="L317" s="38"/>
      <c r="M317" s="38"/>
      <c r="N317" s="38"/>
      <c r="O317" s="38"/>
      <c r="P317" s="162"/>
      <c r="Q317" s="163">
        <f t="shared" si="4"/>
        <v>77</v>
      </c>
      <c r="R317" s="218"/>
    </row>
    <row r="318" spans="1:18" ht="15.75" thickBot="1" x14ac:dyDescent="0.3">
      <c r="A318" s="226">
        <v>314</v>
      </c>
      <c r="B318" s="168" t="s">
        <v>431</v>
      </c>
      <c r="C318" s="168" t="s">
        <v>183</v>
      </c>
      <c r="D318" s="38">
        <v>40</v>
      </c>
      <c r="E318" s="38"/>
      <c r="F318" s="38"/>
      <c r="G318" s="38"/>
      <c r="H318" s="38">
        <v>30</v>
      </c>
      <c r="I318" s="38"/>
      <c r="J318" s="38"/>
      <c r="K318" s="38">
        <v>7</v>
      </c>
      <c r="L318" s="38"/>
      <c r="M318" s="38"/>
      <c r="N318" s="38"/>
      <c r="O318" s="38"/>
      <c r="P318" s="162"/>
      <c r="Q318" s="163">
        <f t="shared" si="4"/>
        <v>77</v>
      </c>
      <c r="R318" s="218"/>
    </row>
    <row r="319" spans="1:18" x14ac:dyDescent="0.25">
      <c r="A319" s="226">
        <v>315</v>
      </c>
      <c r="B319" s="169" t="s">
        <v>466</v>
      </c>
      <c r="C319" s="169" t="s">
        <v>183</v>
      </c>
      <c r="D319" s="38">
        <v>40</v>
      </c>
      <c r="E319" s="38"/>
      <c r="F319" s="38"/>
      <c r="G319" s="38"/>
      <c r="H319" s="38">
        <v>30</v>
      </c>
      <c r="I319" s="38"/>
      <c r="J319" s="38"/>
      <c r="K319" s="38">
        <v>7</v>
      </c>
      <c r="L319" s="38"/>
      <c r="M319" s="38"/>
      <c r="N319" s="38"/>
      <c r="O319" s="38"/>
      <c r="P319" s="162"/>
      <c r="Q319" s="163">
        <f t="shared" si="4"/>
        <v>77</v>
      </c>
      <c r="R319" s="218"/>
    </row>
    <row r="320" spans="1:18" x14ac:dyDescent="0.25">
      <c r="A320" s="50">
        <v>316</v>
      </c>
      <c r="B320" s="170" t="s">
        <v>551</v>
      </c>
      <c r="C320" s="170" t="s">
        <v>64</v>
      </c>
      <c r="D320" s="39">
        <v>40</v>
      </c>
      <c r="E320" s="39"/>
      <c r="F320" s="39"/>
      <c r="G320" s="39"/>
      <c r="H320" s="39">
        <v>30</v>
      </c>
      <c r="I320" s="39"/>
      <c r="J320" s="39"/>
      <c r="K320" s="39"/>
      <c r="L320" s="39"/>
      <c r="M320" s="39"/>
      <c r="N320" s="39"/>
      <c r="O320" s="39">
        <v>5</v>
      </c>
      <c r="P320" s="171"/>
      <c r="Q320" s="172">
        <f t="shared" si="4"/>
        <v>75</v>
      </c>
      <c r="R320" s="218"/>
    </row>
    <row r="321" spans="1:18" x14ac:dyDescent="0.25">
      <c r="A321" s="227">
        <v>317</v>
      </c>
      <c r="B321" s="171" t="s">
        <v>422</v>
      </c>
      <c r="C321" s="170" t="s">
        <v>319</v>
      </c>
      <c r="D321" s="39">
        <v>40</v>
      </c>
      <c r="E321" s="39"/>
      <c r="F321" s="39"/>
      <c r="G321" s="39"/>
      <c r="H321" s="39">
        <v>30</v>
      </c>
      <c r="I321" s="39"/>
      <c r="J321" s="39"/>
      <c r="K321" s="39"/>
      <c r="L321" s="39"/>
      <c r="M321" s="39"/>
      <c r="N321" s="39"/>
      <c r="O321" s="39">
        <v>5</v>
      </c>
      <c r="P321" s="171"/>
      <c r="Q321" s="172">
        <f t="shared" si="4"/>
        <v>75</v>
      </c>
      <c r="R321" s="218"/>
    </row>
    <row r="322" spans="1:18" x14ac:dyDescent="0.25">
      <c r="A322" s="227">
        <v>318</v>
      </c>
      <c r="B322" s="170" t="s">
        <v>478</v>
      </c>
      <c r="C322" s="170" t="s">
        <v>272</v>
      </c>
      <c r="D322" s="39">
        <v>40</v>
      </c>
      <c r="E322" s="39"/>
      <c r="F322" s="39"/>
      <c r="G322" s="39"/>
      <c r="H322" s="39">
        <v>30</v>
      </c>
      <c r="I322" s="39"/>
      <c r="J322" s="39"/>
      <c r="K322" s="39"/>
      <c r="L322" s="39"/>
      <c r="M322" s="39"/>
      <c r="N322" s="39"/>
      <c r="O322" s="39">
        <v>5</v>
      </c>
      <c r="P322" s="171"/>
      <c r="Q322" s="172">
        <f t="shared" si="4"/>
        <v>75</v>
      </c>
      <c r="R322" s="218"/>
    </row>
    <row r="323" spans="1:18" x14ac:dyDescent="0.25">
      <c r="A323" s="227">
        <v>319</v>
      </c>
      <c r="B323" s="170" t="s">
        <v>477</v>
      </c>
      <c r="C323" s="170" t="s">
        <v>407</v>
      </c>
      <c r="D323" s="39">
        <v>40</v>
      </c>
      <c r="E323" s="39"/>
      <c r="F323" s="39"/>
      <c r="G323" s="39"/>
      <c r="H323" s="39">
        <v>30</v>
      </c>
      <c r="I323" s="39"/>
      <c r="J323" s="39"/>
      <c r="K323" s="39"/>
      <c r="L323" s="39"/>
      <c r="M323" s="39"/>
      <c r="N323" s="39"/>
      <c r="O323" s="39">
        <v>5</v>
      </c>
      <c r="P323" s="171"/>
      <c r="Q323" s="172">
        <f t="shared" si="4"/>
        <v>75</v>
      </c>
      <c r="R323" s="218"/>
    </row>
    <row r="324" spans="1:18" x14ac:dyDescent="0.25">
      <c r="A324" s="227">
        <v>320</v>
      </c>
      <c r="B324" s="171" t="s">
        <v>71</v>
      </c>
      <c r="C324" s="170" t="s">
        <v>187</v>
      </c>
      <c r="D324" s="39">
        <v>40</v>
      </c>
      <c r="E324" s="39"/>
      <c r="F324" s="39"/>
      <c r="G324" s="39"/>
      <c r="H324" s="39">
        <v>30</v>
      </c>
      <c r="I324" s="39"/>
      <c r="J324" s="39"/>
      <c r="K324" s="39"/>
      <c r="L324" s="39"/>
      <c r="M324" s="39"/>
      <c r="N324" s="39"/>
      <c r="O324" s="39">
        <v>5</v>
      </c>
      <c r="P324" s="171"/>
      <c r="Q324" s="172">
        <f t="shared" si="4"/>
        <v>75</v>
      </c>
      <c r="R324" s="218"/>
    </row>
    <row r="325" spans="1:18" x14ac:dyDescent="0.25">
      <c r="A325" s="227">
        <v>321</v>
      </c>
      <c r="B325" s="170" t="s">
        <v>480</v>
      </c>
      <c r="C325" s="170" t="s">
        <v>447</v>
      </c>
      <c r="D325" s="39">
        <v>40</v>
      </c>
      <c r="E325" s="39"/>
      <c r="F325" s="39"/>
      <c r="G325" s="39"/>
      <c r="H325" s="39">
        <v>30</v>
      </c>
      <c r="I325" s="39"/>
      <c r="J325" s="39"/>
      <c r="K325" s="39"/>
      <c r="L325" s="39"/>
      <c r="M325" s="39"/>
      <c r="N325" s="39"/>
      <c r="O325" s="39">
        <v>5</v>
      </c>
      <c r="P325" s="171"/>
      <c r="Q325" s="172">
        <f t="shared" si="4"/>
        <v>75</v>
      </c>
      <c r="R325" s="218"/>
    </row>
    <row r="326" spans="1:18" x14ac:dyDescent="0.25">
      <c r="A326" s="227">
        <v>322</v>
      </c>
      <c r="B326" s="170" t="s">
        <v>482</v>
      </c>
      <c r="C326" s="170" t="s">
        <v>142</v>
      </c>
      <c r="D326" s="39">
        <v>40</v>
      </c>
      <c r="E326" s="39"/>
      <c r="F326" s="39"/>
      <c r="G326" s="39"/>
      <c r="H326" s="39">
        <v>30</v>
      </c>
      <c r="I326" s="39"/>
      <c r="J326" s="39"/>
      <c r="K326" s="39"/>
      <c r="L326" s="39"/>
      <c r="M326" s="39"/>
      <c r="N326" s="39"/>
      <c r="O326" s="39">
        <v>5</v>
      </c>
      <c r="P326" s="171"/>
      <c r="Q326" s="172">
        <f t="shared" si="4"/>
        <v>75</v>
      </c>
      <c r="R326" s="218"/>
    </row>
    <row r="327" spans="1:18" x14ac:dyDescent="0.25">
      <c r="A327" s="227">
        <v>323</v>
      </c>
      <c r="B327" s="170" t="s">
        <v>481</v>
      </c>
      <c r="C327" s="170" t="s">
        <v>111</v>
      </c>
      <c r="D327" s="39">
        <v>40</v>
      </c>
      <c r="E327" s="39"/>
      <c r="F327" s="39"/>
      <c r="G327" s="39"/>
      <c r="H327" s="39">
        <v>30</v>
      </c>
      <c r="I327" s="39"/>
      <c r="J327" s="39"/>
      <c r="K327" s="39"/>
      <c r="L327" s="39"/>
      <c r="M327" s="39"/>
      <c r="N327" s="39"/>
      <c r="O327" s="39">
        <v>5</v>
      </c>
      <c r="P327" s="171"/>
      <c r="Q327" s="172">
        <f t="shared" si="4"/>
        <v>75</v>
      </c>
      <c r="R327" s="218"/>
    </row>
    <row r="328" spans="1:18" x14ac:dyDescent="0.25">
      <c r="A328" s="227">
        <v>324</v>
      </c>
      <c r="B328" s="170" t="s">
        <v>484</v>
      </c>
      <c r="C328" s="170" t="s">
        <v>146</v>
      </c>
      <c r="D328" s="39">
        <v>40</v>
      </c>
      <c r="E328" s="39"/>
      <c r="F328" s="39"/>
      <c r="G328" s="39"/>
      <c r="H328" s="39">
        <v>30</v>
      </c>
      <c r="I328" s="39"/>
      <c r="J328" s="39"/>
      <c r="K328" s="39"/>
      <c r="L328" s="39"/>
      <c r="M328" s="39"/>
      <c r="N328" s="39"/>
      <c r="O328" s="39">
        <v>5</v>
      </c>
      <c r="P328" s="171"/>
      <c r="Q328" s="172">
        <f t="shared" si="4"/>
        <v>75</v>
      </c>
      <c r="R328" s="218"/>
    </row>
    <row r="329" spans="1:18" x14ac:dyDescent="0.25">
      <c r="A329" s="227">
        <v>325</v>
      </c>
      <c r="B329" s="173" t="s">
        <v>483</v>
      </c>
      <c r="C329" s="170" t="s">
        <v>72</v>
      </c>
      <c r="D329" s="39">
        <v>40</v>
      </c>
      <c r="E329" s="39"/>
      <c r="F329" s="39"/>
      <c r="G329" s="39"/>
      <c r="H329" s="39">
        <v>30</v>
      </c>
      <c r="I329" s="39"/>
      <c r="J329" s="39"/>
      <c r="K329" s="39"/>
      <c r="L329" s="39"/>
      <c r="M329" s="39"/>
      <c r="N329" s="39"/>
      <c r="O329" s="39">
        <v>5</v>
      </c>
      <c r="P329" s="171"/>
      <c r="Q329" s="172">
        <f t="shared" si="4"/>
        <v>75</v>
      </c>
      <c r="R329" s="218"/>
    </row>
    <row r="330" spans="1:18" x14ac:dyDescent="0.25">
      <c r="A330" s="227">
        <v>326</v>
      </c>
      <c r="B330" s="170" t="s">
        <v>479</v>
      </c>
      <c r="C330" s="170" t="s">
        <v>372</v>
      </c>
      <c r="D330" s="39">
        <v>40</v>
      </c>
      <c r="E330" s="39"/>
      <c r="F330" s="39"/>
      <c r="G330" s="39"/>
      <c r="H330" s="39">
        <v>30</v>
      </c>
      <c r="I330" s="39"/>
      <c r="J330" s="39"/>
      <c r="K330" s="39"/>
      <c r="L330" s="39"/>
      <c r="M330" s="39"/>
      <c r="N330" s="39"/>
      <c r="O330" s="39">
        <v>5</v>
      </c>
      <c r="P330" s="171"/>
      <c r="Q330" s="172">
        <f t="shared" si="4"/>
        <v>75</v>
      </c>
      <c r="R330" s="218"/>
    </row>
    <row r="331" spans="1:18" x14ac:dyDescent="0.25">
      <c r="A331" s="227">
        <v>327</v>
      </c>
      <c r="B331" s="170" t="s">
        <v>75</v>
      </c>
      <c r="C331" s="170" t="s">
        <v>183</v>
      </c>
      <c r="D331" s="39">
        <v>40</v>
      </c>
      <c r="E331" s="39"/>
      <c r="F331" s="39"/>
      <c r="G331" s="39"/>
      <c r="H331" s="39">
        <v>30</v>
      </c>
      <c r="I331" s="39"/>
      <c r="J331" s="39"/>
      <c r="K331" s="39"/>
      <c r="L331" s="39"/>
      <c r="M331" s="39"/>
      <c r="N331" s="39"/>
      <c r="O331" s="39">
        <v>5</v>
      </c>
      <c r="P331" s="171"/>
      <c r="Q331" s="172">
        <f t="shared" si="4"/>
        <v>75</v>
      </c>
      <c r="R331" s="218"/>
    </row>
    <row r="332" spans="1:18" x14ac:dyDescent="0.25">
      <c r="A332" s="51">
        <v>328</v>
      </c>
      <c r="B332" s="174" t="s">
        <v>485</v>
      </c>
      <c r="C332" s="174" t="s">
        <v>379</v>
      </c>
      <c r="D332" s="33"/>
      <c r="E332" s="33">
        <v>30</v>
      </c>
      <c r="F332" s="33"/>
      <c r="G332" s="33"/>
      <c r="H332" s="33">
        <v>30</v>
      </c>
      <c r="I332" s="33"/>
      <c r="J332" s="33"/>
      <c r="K332" s="33">
        <v>7</v>
      </c>
      <c r="L332" s="33"/>
      <c r="M332" s="33"/>
      <c r="N332" s="33"/>
      <c r="O332" s="33">
        <v>5</v>
      </c>
      <c r="P332" s="175"/>
      <c r="Q332" s="176">
        <f t="shared" si="4"/>
        <v>72</v>
      </c>
      <c r="R332" s="218"/>
    </row>
    <row r="333" spans="1:18" x14ac:dyDescent="0.25">
      <c r="A333" s="46">
        <v>329</v>
      </c>
      <c r="B333" s="146" t="s">
        <v>533</v>
      </c>
      <c r="C333" s="142" t="s">
        <v>198</v>
      </c>
      <c r="D333" s="37">
        <v>40</v>
      </c>
      <c r="E333" s="37"/>
      <c r="F333" s="37"/>
      <c r="G333" s="37"/>
      <c r="H333" s="37">
        <v>30</v>
      </c>
      <c r="I333" s="37"/>
      <c r="J333" s="37"/>
      <c r="K333" s="37"/>
      <c r="L333" s="37"/>
      <c r="M333" s="37"/>
      <c r="N333" s="37"/>
      <c r="O333" s="37"/>
      <c r="P333" s="143"/>
      <c r="Q333" s="144">
        <f t="shared" ref="Q333:Q382" si="5">SUM(D333:O333)</f>
        <v>70</v>
      </c>
      <c r="R333" s="218"/>
    </row>
    <row r="334" spans="1:18" x14ac:dyDescent="0.25">
      <c r="A334" s="223">
        <v>330</v>
      </c>
      <c r="B334" s="142" t="s">
        <v>363</v>
      </c>
      <c r="C334" s="142" t="s">
        <v>275</v>
      </c>
      <c r="D334" s="37">
        <v>40</v>
      </c>
      <c r="E334" s="37"/>
      <c r="F334" s="37"/>
      <c r="G334" s="37"/>
      <c r="H334" s="37">
        <v>30</v>
      </c>
      <c r="I334" s="37"/>
      <c r="J334" s="37"/>
      <c r="K334" s="37"/>
      <c r="L334" s="37"/>
      <c r="M334" s="37"/>
      <c r="N334" s="37"/>
      <c r="O334" s="37"/>
      <c r="P334" s="143"/>
      <c r="Q334" s="144">
        <f t="shared" si="5"/>
        <v>70</v>
      </c>
      <c r="R334" s="218"/>
    </row>
    <row r="335" spans="1:18" x14ac:dyDescent="0.25">
      <c r="A335" s="223">
        <v>331</v>
      </c>
      <c r="B335" s="142" t="s">
        <v>534</v>
      </c>
      <c r="C335" s="142" t="s">
        <v>535</v>
      </c>
      <c r="D335" s="37">
        <v>40</v>
      </c>
      <c r="E335" s="37"/>
      <c r="F335" s="37"/>
      <c r="G335" s="37"/>
      <c r="H335" s="37">
        <v>30</v>
      </c>
      <c r="I335" s="37"/>
      <c r="J335" s="37"/>
      <c r="K335" s="37"/>
      <c r="L335" s="37"/>
      <c r="M335" s="37"/>
      <c r="N335" s="37"/>
      <c r="O335" s="37"/>
      <c r="P335" s="143"/>
      <c r="Q335" s="144">
        <f t="shared" si="5"/>
        <v>70</v>
      </c>
      <c r="R335" s="218"/>
    </row>
    <row r="336" spans="1:18" x14ac:dyDescent="0.25">
      <c r="A336" s="223">
        <v>332</v>
      </c>
      <c r="B336" s="145" t="s">
        <v>509</v>
      </c>
      <c r="C336" s="142" t="s">
        <v>510</v>
      </c>
      <c r="D336" s="37">
        <v>40</v>
      </c>
      <c r="E336" s="37"/>
      <c r="F336" s="37"/>
      <c r="G336" s="37"/>
      <c r="H336" s="37">
        <v>30</v>
      </c>
      <c r="I336" s="37"/>
      <c r="J336" s="37"/>
      <c r="K336" s="37"/>
      <c r="L336" s="37"/>
      <c r="M336" s="37"/>
      <c r="N336" s="37"/>
      <c r="O336" s="37"/>
      <c r="P336" s="143"/>
      <c r="Q336" s="144">
        <f t="shared" si="5"/>
        <v>70</v>
      </c>
      <c r="R336" s="218"/>
    </row>
    <row r="337" spans="1:18" x14ac:dyDescent="0.25">
      <c r="A337" s="223">
        <v>333</v>
      </c>
      <c r="B337" s="146" t="s">
        <v>519</v>
      </c>
      <c r="C337" s="142" t="s">
        <v>194</v>
      </c>
      <c r="D337" s="37">
        <v>40</v>
      </c>
      <c r="E337" s="37"/>
      <c r="F337" s="37"/>
      <c r="G337" s="37"/>
      <c r="H337" s="37">
        <v>30</v>
      </c>
      <c r="I337" s="37"/>
      <c r="J337" s="37"/>
      <c r="K337" s="37"/>
      <c r="L337" s="37"/>
      <c r="M337" s="37"/>
      <c r="N337" s="37"/>
      <c r="O337" s="37"/>
      <c r="P337" s="143"/>
      <c r="Q337" s="144">
        <f t="shared" si="5"/>
        <v>70</v>
      </c>
      <c r="R337" s="218"/>
    </row>
    <row r="338" spans="1:18" x14ac:dyDescent="0.25">
      <c r="A338" s="223">
        <v>334</v>
      </c>
      <c r="B338" s="143" t="s">
        <v>126</v>
      </c>
      <c r="C338" s="142" t="s">
        <v>70</v>
      </c>
      <c r="D338" s="37">
        <v>40</v>
      </c>
      <c r="E338" s="37"/>
      <c r="F338" s="37"/>
      <c r="G338" s="37"/>
      <c r="H338" s="37">
        <v>30</v>
      </c>
      <c r="I338" s="37"/>
      <c r="J338" s="37"/>
      <c r="K338" s="37"/>
      <c r="L338" s="37"/>
      <c r="M338" s="37"/>
      <c r="N338" s="37"/>
      <c r="O338" s="37"/>
      <c r="P338" s="143"/>
      <c r="Q338" s="144">
        <f t="shared" si="5"/>
        <v>70</v>
      </c>
      <c r="R338" s="218"/>
    </row>
    <row r="339" spans="1:18" x14ac:dyDescent="0.25">
      <c r="A339" s="223">
        <v>335</v>
      </c>
      <c r="B339" s="142" t="s">
        <v>516</v>
      </c>
      <c r="C339" s="142" t="s">
        <v>70</v>
      </c>
      <c r="D339" s="37">
        <v>40</v>
      </c>
      <c r="E339" s="37"/>
      <c r="F339" s="37"/>
      <c r="G339" s="37"/>
      <c r="H339" s="37">
        <v>30</v>
      </c>
      <c r="I339" s="37"/>
      <c r="J339" s="37"/>
      <c r="K339" s="37"/>
      <c r="L339" s="37"/>
      <c r="M339" s="37"/>
      <c r="N339" s="37"/>
      <c r="O339" s="37"/>
      <c r="P339" s="143"/>
      <c r="Q339" s="144">
        <f t="shared" si="5"/>
        <v>70</v>
      </c>
      <c r="R339" s="218"/>
    </row>
    <row r="340" spans="1:18" x14ac:dyDescent="0.25">
      <c r="A340" s="223">
        <v>336</v>
      </c>
      <c r="B340" s="142" t="s">
        <v>491</v>
      </c>
      <c r="C340" s="142" t="s">
        <v>492</v>
      </c>
      <c r="D340" s="37">
        <v>40</v>
      </c>
      <c r="E340" s="37"/>
      <c r="F340" s="37"/>
      <c r="G340" s="37"/>
      <c r="H340" s="37">
        <v>30</v>
      </c>
      <c r="I340" s="37"/>
      <c r="J340" s="37"/>
      <c r="K340" s="37"/>
      <c r="L340" s="37"/>
      <c r="M340" s="37"/>
      <c r="N340" s="37"/>
      <c r="O340" s="37"/>
      <c r="P340" s="143"/>
      <c r="Q340" s="144">
        <f t="shared" si="5"/>
        <v>70</v>
      </c>
      <c r="R340" s="218"/>
    </row>
    <row r="341" spans="1:18" x14ac:dyDescent="0.25">
      <c r="A341" s="223">
        <v>337</v>
      </c>
      <c r="B341" s="142" t="s">
        <v>521</v>
      </c>
      <c r="C341" s="142" t="s">
        <v>315</v>
      </c>
      <c r="D341" s="37">
        <v>40</v>
      </c>
      <c r="E341" s="37"/>
      <c r="F341" s="37"/>
      <c r="G341" s="37"/>
      <c r="H341" s="37">
        <v>30</v>
      </c>
      <c r="I341" s="37"/>
      <c r="J341" s="37"/>
      <c r="K341" s="37"/>
      <c r="L341" s="37"/>
      <c r="M341" s="37"/>
      <c r="N341" s="37"/>
      <c r="O341" s="37"/>
      <c r="P341" s="143"/>
      <c r="Q341" s="144">
        <f t="shared" si="5"/>
        <v>70</v>
      </c>
      <c r="R341" s="218"/>
    </row>
    <row r="342" spans="1:18" x14ac:dyDescent="0.25">
      <c r="A342" s="223">
        <v>338</v>
      </c>
      <c r="B342" s="142" t="s">
        <v>487</v>
      </c>
      <c r="C342" s="142" t="s">
        <v>317</v>
      </c>
      <c r="D342" s="37">
        <v>40</v>
      </c>
      <c r="E342" s="37"/>
      <c r="F342" s="37"/>
      <c r="G342" s="37"/>
      <c r="H342" s="37">
        <v>30</v>
      </c>
      <c r="I342" s="37"/>
      <c r="J342" s="37"/>
      <c r="K342" s="37"/>
      <c r="L342" s="37"/>
      <c r="M342" s="37"/>
      <c r="N342" s="37"/>
      <c r="O342" s="37"/>
      <c r="P342" s="143"/>
      <c r="Q342" s="144">
        <f t="shared" si="5"/>
        <v>70</v>
      </c>
      <c r="R342" s="218"/>
    </row>
    <row r="343" spans="1:18" x14ac:dyDescent="0.25">
      <c r="A343" s="223">
        <v>339</v>
      </c>
      <c r="B343" s="146" t="s">
        <v>427</v>
      </c>
      <c r="C343" s="142" t="s">
        <v>384</v>
      </c>
      <c r="D343" s="37">
        <v>40</v>
      </c>
      <c r="E343" s="37"/>
      <c r="F343" s="37"/>
      <c r="G343" s="37"/>
      <c r="H343" s="37">
        <v>30</v>
      </c>
      <c r="I343" s="37"/>
      <c r="J343" s="37"/>
      <c r="K343" s="37"/>
      <c r="L343" s="37"/>
      <c r="M343" s="37"/>
      <c r="N343" s="37"/>
      <c r="O343" s="37"/>
      <c r="P343" s="143"/>
      <c r="Q343" s="144">
        <f t="shared" si="5"/>
        <v>70</v>
      </c>
      <c r="R343" s="218"/>
    </row>
    <row r="344" spans="1:18" x14ac:dyDescent="0.25">
      <c r="A344" s="223">
        <v>340</v>
      </c>
      <c r="B344" s="142" t="s">
        <v>527</v>
      </c>
      <c r="C344" s="142" t="s">
        <v>384</v>
      </c>
      <c r="D344" s="37">
        <v>40</v>
      </c>
      <c r="E344" s="37"/>
      <c r="F344" s="37"/>
      <c r="G344" s="37"/>
      <c r="H344" s="37">
        <v>30</v>
      </c>
      <c r="I344" s="37"/>
      <c r="J344" s="37"/>
      <c r="K344" s="37"/>
      <c r="L344" s="37"/>
      <c r="M344" s="37"/>
      <c r="N344" s="37"/>
      <c r="O344" s="37"/>
      <c r="P344" s="143"/>
      <c r="Q344" s="144">
        <f t="shared" si="5"/>
        <v>70</v>
      </c>
      <c r="R344" s="218"/>
    </row>
    <row r="345" spans="1:18" x14ac:dyDescent="0.25">
      <c r="A345" s="223">
        <v>341</v>
      </c>
      <c r="B345" s="142" t="s">
        <v>87</v>
      </c>
      <c r="C345" s="142" t="s">
        <v>246</v>
      </c>
      <c r="D345" s="37">
        <v>40</v>
      </c>
      <c r="E345" s="37"/>
      <c r="F345" s="37"/>
      <c r="G345" s="37"/>
      <c r="H345" s="37">
        <v>30</v>
      </c>
      <c r="I345" s="37"/>
      <c r="J345" s="37"/>
      <c r="K345" s="37"/>
      <c r="L345" s="37"/>
      <c r="M345" s="37"/>
      <c r="N345" s="37"/>
      <c r="O345" s="37"/>
      <c r="P345" s="143"/>
      <c r="Q345" s="144">
        <f t="shared" si="5"/>
        <v>70</v>
      </c>
      <c r="R345" s="218"/>
    </row>
    <row r="346" spans="1:18" x14ac:dyDescent="0.25">
      <c r="A346" s="223">
        <v>342</v>
      </c>
      <c r="B346" s="142" t="s">
        <v>537</v>
      </c>
      <c r="C346" s="142" t="s">
        <v>157</v>
      </c>
      <c r="D346" s="37">
        <v>40</v>
      </c>
      <c r="E346" s="37"/>
      <c r="F346" s="37"/>
      <c r="G346" s="37"/>
      <c r="H346" s="37">
        <v>30</v>
      </c>
      <c r="I346" s="37"/>
      <c r="J346" s="37"/>
      <c r="K346" s="37"/>
      <c r="L346" s="37"/>
      <c r="M346" s="37"/>
      <c r="N346" s="37"/>
      <c r="O346" s="37"/>
      <c r="P346" s="143"/>
      <c r="Q346" s="144">
        <f t="shared" si="5"/>
        <v>70</v>
      </c>
      <c r="R346" s="218"/>
    </row>
    <row r="347" spans="1:18" x14ac:dyDescent="0.25">
      <c r="A347" s="223">
        <v>343</v>
      </c>
      <c r="B347" s="142" t="s">
        <v>493</v>
      </c>
      <c r="C347" s="142" t="s">
        <v>187</v>
      </c>
      <c r="D347" s="37">
        <v>40</v>
      </c>
      <c r="E347" s="37"/>
      <c r="F347" s="37"/>
      <c r="G347" s="37"/>
      <c r="H347" s="37">
        <v>30</v>
      </c>
      <c r="I347" s="37"/>
      <c r="J347" s="37"/>
      <c r="K347" s="37"/>
      <c r="L347" s="37"/>
      <c r="M347" s="37"/>
      <c r="N347" s="37"/>
      <c r="O347" s="37"/>
      <c r="P347" s="143"/>
      <c r="Q347" s="144">
        <f t="shared" si="5"/>
        <v>70</v>
      </c>
      <c r="R347" s="218"/>
    </row>
    <row r="348" spans="1:18" x14ac:dyDescent="0.25">
      <c r="A348" s="223">
        <v>344</v>
      </c>
      <c r="B348" s="146" t="s">
        <v>524</v>
      </c>
      <c r="C348" s="142" t="s">
        <v>107</v>
      </c>
      <c r="D348" s="37">
        <v>40</v>
      </c>
      <c r="E348" s="37"/>
      <c r="F348" s="37"/>
      <c r="G348" s="37"/>
      <c r="H348" s="37">
        <v>30</v>
      </c>
      <c r="I348" s="37"/>
      <c r="J348" s="37"/>
      <c r="K348" s="37"/>
      <c r="L348" s="37"/>
      <c r="M348" s="37"/>
      <c r="N348" s="37"/>
      <c r="O348" s="37"/>
      <c r="P348" s="143"/>
      <c r="Q348" s="144">
        <f t="shared" si="5"/>
        <v>70</v>
      </c>
      <c r="R348" s="218"/>
    </row>
    <row r="349" spans="1:18" x14ac:dyDescent="0.25">
      <c r="A349" s="223">
        <v>345</v>
      </c>
      <c r="B349" s="146" t="s">
        <v>451</v>
      </c>
      <c r="C349" s="142" t="s">
        <v>107</v>
      </c>
      <c r="D349" s="37">
        <v>40</v>
      </c>
      <c r="E349" s="37"/>
      <c r="F349" s="37"/>
      <c r="G349" s="37"/>
      <c r="H349" s="37">
        <v>30</v>
      </c>
      <c r="I349" s="37"/>
      <c r="J349" s="37"/>
      <c r="K349" s="37"/>
      <c r="L349" s="37"/>
      <c r="M349" s="37"/>
      <c r="N349" s="37"/>
      <c r="O349" s="37"/>
      <c r="P349" s="143"/>
      <c r="Q349" s="144">
        <f t="shared" si="5"/>
        <v>70</v>
      </c>
      <c r="R349" s="218"/>
    </row>
    <row r="350" spans="1:18" x14ac:dyDescent="0.25">
      <c r="A350" s="223">
        <v>346</v>
      </c>
      <c r="B350" s="146" t="s">
        <v>449</v>
      </c>
      <c r="C350" s="142" t="s">
        <v>253</v>
      </c>
      <c r="D350" s="37">
        <v>40</v>
      </c>
      <c r="E350" s="37"/>
      <c r="F350" s="37"/>
      <c r="G350" s="37"/>
      <c r="H350" s="37">
        <v>30</v>
      </c>
      <c r="I350" s="37"/>
      <c r="J350" s="37"/>
      <c r="K350" s="37"/>
      <c r="L350" s="37"/>
      <c r="M350" s="37"/>
      <c r="N350" s="37"/>
      <c r="O350" s="37"/>
      <c r="P350" s="143"/>
      <c r="Q350" s="144">
        <f t="shared" si="5"/>
        <v>70</v>
      </c>
      <c r="R350" s="218"/>
    </row>
    <row r="351" spans="1:18" x14ac:dyDescent="0.25">
      <c r="A351" s="223">
        <v>347</v>
      </c>
      <c r="B351" s="142" t="s">
        <v>496</v>
      </c>
      <c r="C351" s="142" t="s">
        <v>497</v>
      </c>
      <c r="D351" s="37">
        <v>40</v>
      </c>
      <c r="E351" s="37"/>
      <c r="F351" s="37"/>
      <c r="G351" s="37"/>
      <c r="H351" s="37">
        <v>30</v>
      </c>
      <c r="I351" s="37"/>
      <c r="J351" s="37"/>
      <c r="K351" s="37"/>
      <c r="L351" s="37"/>
      <c r="M351" s="37"/>
      <c r="N351" s="37"/>
      <c r="O351" s="37"/>
      <c r="P351" s="143"/>
      <c r="Q351" s="144">
        <f t="shared" si="5"/>
        <v>70</v>
      </c>
      <c r="R351" s="218"/>
    </row>
    <row r="352" spans="1:18" x14ac:dyDescent="0.25">
      <c r="A352" s="223">
        <v>348</v>
      </c>
      <c r="B352" s="142" t="s">
        <v>494</v>
      </c>
      <c r="C352" s="142" t="s">
        <v>495</v>
      </c>
      <c r="D352" s="37">
        <v>40</v>
      </c>
      <c r="E352" s="37"/>
      <c r="F352" s="37"/>
      <c r="G352" s="37"/>
      <c r="H352" s="37">
        <v>30</v>
      </c>
      <c r="I352" s="37"/>
      <c r="J352" s="37"/>
      <c r="K352" s="37"/>
      <c r="L352" s="37"/>
      <c r="M352" s="37"/>
      <c r="N352" s="37"/>
      <c r="O352" s="37"/>
      <c r="P352" s="143"/>
      <c r="Q352" s="144">
        <f t="shared" si="5"/>
        <v>70</v>
      </c>
      <c r="R352" s="218"/>
    </row>
    <row r="353" spans="1:18" x14ac:dyDescent="0.25">
      <c r="A353" s="223">
        <v>349</v>
      </c>
      <c r="B353" s="142" t="s">
        <v>504</v>
      </c>
      <c r="C353" s="142" t="s">
        <v>343</v>
      </c>
      <c r="D353" s="37">
        <v>40</v>
      </c>
      <c r="E353" s="37"/>
      <c r="F353" s="37"/>
      <c r="G353" s="37"/>
      <c r="H353" s="37">
        <v>30</v>
      </c>
      <c r="I353" s="37"/>
      <c r="J353" s="37"/>
      <c r="K353" s="37"/>
      <c r="L353" s="37"/>
      <c r="M353" s="37"/>
      <c r="N353" s="37"/>
      <c r="O353" s="37"/>
      <c r="P353" s="143"/>
      <c r="Q353" s="144">
        <f t="shared" si="5"/>
        <v>70</v>
      </c>
      <c r="R353" s="218"/>
    </row>
    <row r="354" spans="1:18" x14ac:dyDescent="0.25">
      <c r="A354" s="223">
        <v>350</v>
      </c>
      <c r="B354" s="142" t="s">
        <v>334</v>
      </c>
      <c r="C354" s="142" t="s">
        <v>488</v>
      </c>
      <c r="D354" s="37">
        <v>40</v>
      </c>
      <c r="E354" s="37"/>
      <c r="F354" s="37"/>
      <c r="G354" s="37"/>
      <c r="H354" s="37">
        <v>30</v>
      </c>
      <c r="I354" s="37"/>
      <c r="J354" s="37"/>
      <c r="K354" s="37"/>
      <c r="L354" s="37"/>
      <c r="M354" s="37"/>
      <c r="N354" s="37"/>
      <c r="O354" s="37"/>
      <c r="P354" s="143"/>
      <c r="Q354" s="144">
        <f t="shared" si="5"/>
        <v>70</v>
      </c>
      <c r="R354" s="218"/>
    </row>
    <row r="355" spans="1:18" x14ac:dyDescent="0.25">
      <c r="A355" s="223">
        <v>351</v>
      </c>
      <c r="B355" s="146" t="s">
        <v>517</v>
      </c>
      <c r="C355" s="142" t="s">
        <v>518</v>
      </c>
      <c r="D355" s="37">
        <v>40</v>
      </c>
      <c r="E355" s="37"/>
      <c r="F355" s="37"/>
      <c r="G355" s="37"/>
      <c r="H355" s="37">
        <v>30</v>
      </c>
      <c r="I355" s="37"/>
      <c r="J355" s="37"/>
      <c r="K355" s="37"/>
      <c r="L355" s="37"/>
      <c r="M355" s="37"/>
      <c r="N355" s="37"/>
      <c r="O355" s="37"/>
      <c r="P355" s="143"/>
      <c r="Q355" s="144">
        <f t="shared" si="5"/>
        <v>70</v>
      </c>
      <c r="R355" s="218"/>
    </row>
    <row r="356" spans="1:18" x14ac:dyDescent="0.25">
      <c r="A356" s="223">
        <v>352</v>
      </c>
      <c r="B356" s="142" t="s">
        <v>514</v>
      </c>
      <c r="C356" s="142" t="s">
        <v>515</v>
      </c>
      <c r="D356" s="37">
        <v>40</v>
      </c>
      <c r="E356" s="37"/>
      <c r="F356" s="37"/>
      <c r="G356" s="37"/>
      <c r="H356" s="37">
        <v>30</v>
      </c>
      <c r="I356" s="37"/>
      <c r="J356" s="37"/>
      <c r="K356" s="37"/>
      <c r="L356" s="37"/>
      <c r="M356" s="37"/>
      <c r="N356" s="37"/>
      <c r="O356" s="37"/>
      <c r="P356" s="143"/>
      <c r="Q356" s="144">
        <f t="shared" si="5"/>
        <v>70</v>
      </c>
      <c r="R356" s="218"/>
    </row>
    <row r="357" spans="1:18" x14ac:dyDescent="0.25">
      <c r="A357" s="223">
        <v>353</v>
      </c>
      <c r="B357" s="146" t="s">
        <v>528</v>
      </c>
      <c r="C357" s="142" t="s">
        <v>529</v>
      </c>
      <c r="D357" s="37">
        <v>40</v>
      </c>
      <c r="E357" s="37"/>
      <c r="F357" s="37"/>
      <c r="G357" s="37"/>
      <c r="H357" s="37">
        <v>30</v>
      </c>
      <c r="I357" s="37"/>
      <c r="J357" s="37"/>
      <c r="K357" s="37"/>
      <c r="L357" s="37"/>
      <c r="M357" s="37"/>
      <c r="N357" s="37"/>
      <c r="O357" s="37"/>
      <c r="P357" s="143"/>
      <c r="Q357" s="144">
        <f t="shared" si="5"/>
        <v>70</v>
      </c>
      <c r="R357" s="218"/>
    </row>
    <row r="358" spans="1:18" x14ac:dyDescent="0.25">
      <c r="A358" s="223">
        <v>354</v>
      </c>
      <c r="B358" s="143" t="s">
        <v>340</v>
      </c>
      <c r="C358" s="142" t="s">
        <v>138</v>
      </c>
      <c r="D358" s="37"/>
      <c r="E358" s="37">
        <v>30</v>
      </c>
      <c r="F358" s="37"/>
      <c r="G358" s="37"/>
      <c r="H358" s="37">
        <v>30</v>
      </c>
      <c r="I358" s="37"/>
      <c r="J358" s="37">
        <v>10</v>
      </c>
      <c r="K358" s="37"/>
      <c r="L358" s="37"/>
      <c r="M358" s="37"/>
      <c r="N358" s="37"/>
      <c r="O358" s="37"/>
      <c r="P358" s="143"/>
      <c r="Q358" s="144">
        <f t="shared" si="5"/>
        <v>70</v>
      </c>
      <c r="R358" s="218"/>
    </row>
    <row r="359" spans="1:18" x14ac:dyDescent="0.25">
      <c r="A359" s="223">
        <v>355</v>
      </c>
      <c r="B359" s="142" t="s">
        <v>530</v>
      </c>
      <c r="C359" s="142" t="s">
        <v>138</v>
      </c>
      <c r="D359" s="37">
        <v>40</v>
      </c>
      <c r="E359" s="37"/>
      <c r="F359" s="37"/>
      <c r="G359" s="37"/>
      <c r="H359" s="37">
        <v>30</v>
      </c>
      <c r="I359" s="37"/>
      <c r="J359" s="37"/>
      <c r="K359" s="37"/>
      <c r="L359" s="37"/>
      <c r="M359" s="37"/>
      <c r="N359" s="37"/>
      <c r="O359" s="37"/>
      <c r="P359" s="143"/>
      <c r="Q359" s="144">
        <f t="shared" si="5"/>
        <v>70</v>
      </c>
      <c r="R359" s="218"/>
    </row>
    <row r="360" spans="1:18" x14ac:dyDescent="0.25">
      <c r="A360" s="223">
        <v>356</v>
      </c>
      <c r="B360" s="142" t="s">
        <v>507</v>
      </c>
      <c r="C360" s="142" t="s">
        <v>81</v>
      </c>
      <c r="D360" s="37">
        <v>40</v>
      </c>
      <c r="E360" s="37"/>
      <c r="F360" s="37"/>
      <c r="G360" s="37"/>
      <c r="H360" s="37">
        <v>30</v>
      </c>
      <c r="I360" s="37"/>
      <c r="J360" s="37"/>
      <c r="K360" s="37"/>
      <c r="L360" s="37"/>
      <c r="M360" s="37"/>
      <c r="N360" s="37"/>
      <c r="O360" s="37"/>
      <c r="P360" s="143"/>
      <c r="Q360" s="144">
        <f t="shared" si="5"/>
        <v>70</v>
      </c>
      <c r="R360" s="218"/>
    </row>
    <row r="361" spans="1:18" x14ac:dyDescent="0.25">
      <c r="A361" s="223">
        <v>357</v>
      </c>
      <c r="B361" s="142" t="s">
        <v>232</v>
      </c>
      <c r="C361" s="142" t="s">
        <v>486</v>
      </c>
      <c r="D361" s="37">
        <v>40</v>
      </c>
      <c r="E361" s="37"/>
      <c r="F361" s="37"/>
      <c r="G361" s="37"/>
      <c r="H361" s="37">
        <v>30</v>
      </c>
      <c r="I361" s="37"/>
      <c r="J361" s="37"/>
      <c r="K361" s="37"/>
      <c r="L361" s="37"/>
      <c r="M361" s="37"/>
      <c r="N361" s="37"/>
      <c r="O361" s="37"/>
      <c r="P361" s="143"/>
      <c r="Q361" s="144">
        <f t="shared" si="5"/>
        <v>70</v>
      </c>
      <c r="R361" s="218"/>
    </row>
    <row r="362" spans="1:18" x14ac:dyDescent="0.25">
      <c r="A362" s="223">
        <v>358</v>
      </c>
      <c r="B362" s="143" t="s">
        <v>498</v>
      </c>
      <c r="C362" s="142" t="s">
        <v>499</v>
      </c>
      <c r="D362" s="37">
        <v>40</v>
      </c>
      <c r="E362" s="37"/>
      <c r="F362" s="37"/>
      <c r="G362" s="37"/>
      <c r="H362" s="37">
        <v>30</v>
      </c>
      <c r="I362" s="37"/>
      <c r="J362" s="37"/>
      <c r="K362" s="37"/>
      <c r="L362" s="37"/>
      <c r="M362" s="37"/>
      <c r="N362" s="37"/>
      <c r="O362" s="37"/>
      <c r="P362" s="143"/>
      <c r="Q362" s="144">
        <f t="shared" si="5"/>
        <v>70</v>
      </c>
      <c r="R362" s="218"/>
    </row>
    <row r="363" spans="1:18" x14ac:dyDescent="0.25">
      <c r="A363" s="223">
        <v>359</v>
      </c>
      <c r="B363" s="146" t="s">
        <v>536</v>
      </c>
      <c r="C363" s="142" t="s">
        <v>499</v>
      </c>
      <c r="D363" s="37"/>
      <c r="E363" s="37">
        <v>30</v>
      </c>
      <c r="F363" s="37"/>
      <c r="G363" s="37"/>
      <c r="H363" s="37">
        <v>30</v>
      </c>
      <c r="I363" s="37"/>
      <c r="J363" s="37">
        <v>10</v>
      </c>
      <c r="K363" s="37"/>
      <c r="L363" s="37"/>
      <c r="M363" s="37"/>
      <c r="N363" s="37"/>
      <c r="O363" s="37"/>
      <c r="P363" s="143"/>
      <c r="Q363" s="144">
        <f t="shared" si="5"/>
        <v>70</v>
      </c>
      <c r="R363" s="218"/>
    </row>
    <row r="364" spans="1:18" x14ac:dyDescent="0.25">
      <c r="A364" s="223">
        <v>360</v>
      </c>
      <c r="B364" s="142" t="s">
        <v>523</v>
      </c>
      <c r="C364" s="142" t="s">
        <v>109</v>
      </c>
      <c r="D364" s="37">
        <v>40</v>
      </c>
      <c r="E364" s="37"/>
      <c r="F364" s="37"/>
      <c r="G364" s="37"/>
      <c r="H364" s="37">
        <v>30</v>
      </c>
      <c r="I364" s="37"/>
      <c r="J364" s="37"/>
      <c r="K364" s="37"/>
      <c r="L364" s="37"/>
      <c r="M364" s="37"/>
      <c r="N364" s="37"/>
      <c r="O364" s="37"/>
      <c r="P364" s="143"/>
      <c r="Q364" s="144">
        <f t="shared" si="5"/>
        <v>70</v>
      </c>
      <c r="R364" s="218"/>
    </row>
    <row r="365" spans="1:18" x14ac:dyDescent="0.25">
      <c r="A365" s="223">
        <v>361</v>
      </c>
      <c r="B365" s="142" t="s">
        <v>502</v>
      </c>
      <c r="C365" s="142" t="s">
        <v>503</v>
      </c>
      <c r="D365" s="37">
        <v>40</v>
      </c>
      <c r="E365" s="37"/>
      <c r="F365" s="37"/>
      <c r="G365" s="37"/>
      <c r="H365" s="37">
        <v>30</v>
      </c>
      <c r="I365" s="37"/>
      <c r="J365" s="37"/>
      <c r="K365" s="37"/>
      <c r="L365" s="37"/>
      <c r="M365" s="37"/>
      <c r="N365" s="37"/>
      <c r="O365" s="37"/>
      <c r="P365" s="143"/>
      <c r="Q365" s="144">
        <f t="shared" si="5"/>
        <v>70</v>
      </c>
      <c r="R365" s="218"/>
    </row>
    <row r="366" spans="1:18" x14ac:dyDescent="0.25">
      <c r="A366" s="223">
        <v>362</v>
      </c>
      <c r="B366" s="142" t="s">
        <v>522</v>
      </c>
      <c r="C366" s="142" t="s">
        <v>101</v>
      </c>
      <c r="D366" s="37">
        <v>40</v>
      </c>
      <c r="E366" s="37"/>
      <c r="F366" s="37"/>
      <c r="G366" s="37"/>
      <c r="H366" s="37">
        <v>30</v>
      </c>
      <c r="I366" s="37"/>
      <c r="J366" s="37"/>
      <c r="K366" s="37"/>
      <c r="L366" s="37"/>
      <c r="M366" s="37"/>
      <c r="N366" s="37"/>
      <c r="O366" s="37"/>
      <c r="P366" s="143"/>
      <c r="Q366" s="144">
        <f t="shared" si="5"/>
        <v>70</v>
      </c>
      <c r="R366" s="218"/>
    </row>
    <row r="367" spans="1:18" x14ac:dyDescent="0.25">
      <c r="A367" s="223">
        <v>363</v>
      </c>
      <c r="B367" s="142" t="s">
        <v>525</v>
      </c>
      <c r="C367" s="142" t="s">
        <v>526</v>
      </c>
      <c r="D367" s="37">
        <v>40</v>
      </c>
      <c r="E367" s="37"/>
      <c r="F367" s="37"/>
      <c r="G367" s="37"/>
      <c r="H367" s="37">
        <v>30</v>
      </c>
      <c r="I367" s="37"/>
      <c r="J367" s="37"/>
      <c r="K367" s="37"/>
      <c r="L367" s="37"/>
      <c r="M367" s="37"/>
      <c r="N367" s="37"/>
      <c r="O367" s="37"/>
      <c r="P367" s="143"/>
      <c r="Q367" s="144">
        <f t="shared" si="5"/>
        <v>70</v>
      </c>
      <c r="R367" s="218"/>
    </row>
    <row r="368" spans="1:18" x14ac:dyDescent="0.25">
      <c r="A368" s="223">
        <v>364</v>
      </c>
      <c r="B368" s="142" t="s">
        <v>531</v>
      </c>
      <c r="C368" s="142" t="s">
        <v>532</v>
      </c>
      <c r="D368" s="37">
        <v>40</v>
      </c>
      <c r="E368" s="37"/>
      <c r="F368" s="37"/>
      <c r="G368" s="37"/>
      <c r="H368" s="37">
        <v>30</v>
      </c>
      <c r="I368" s="37"/>
      <c r="J368" s="37"/>
      <c r="K368" s="37"/>
      <c r="L368" s="37"/>
      <c r="M368" s="37"/>
      <c r="N368" s="37"/>
      <c r="O368" s="37"/>
      <c r="P368" s="143"/>
      <c r="Q368" s="144">
        <f t="shared" si="5"/>
        <v>70</v>
      </c>
      <c r="R368" s="218"/>
    </row>
    <row r="369" spans="1:18" x14ac:dyDescent="0.25">
      <c r="A369" s="223">
        <v>365</v>
      </c>
      <c r="B369" s="143" t="s">
        <v>548</v>
      </c>
      <c r="C369" s="142" t="s">
        <v>56</v>
      </c>
      <c r="D369" s="37">
        <v>40</v>
      </c>
      <c r="E369" s="37"/>
      <c r="F369" s="37"/>
      <c r="G369" s="37"/>
      <c r="H369" s="37">
        <v>30</v>
      </c>
      <c r="I369" s="37"/>
      <c r="J369" s="37"/>
      <c r="K369" s="37"/>
      <c r="L369" s="37"/>
      <c r="M369" s="37"/>
      <c r="N369" s="37"/>
      <c r="O369" s="37"/>
      <c r="P369" s="143"/>
      <c r="Q369" s="144">
        <f t="shared" si="5"/>
        <v>70</v>
      </c>
      <c r="R369" s="218"/>
    </row>
    <row r="370" spans="1:18" x14ac:dyDescent="0.25">
      <c r="A370" s="223">
        <v>366</v>
      </c>
      <c r="B370" s="142" t="s">
        <v>500</v>
      </c>
      <c r="C370" s="142" t="s">
        <v>372</v>
      </c>
      <c r="D370" s="37">
        <v>40</v>
      </c>
      <c r="E370" s="37"/>
      <c r="F370" s="37"/>
      <c r="G370" s="37"/>
      <c r="H370" s="37">
        <v>30</v>
      </c>
      <c r="I370" s="37"/>
      <c r="J370" s="37"/>
      <c r="K370" s="37"/>
      <c r="L370" s="37"/>
      <c r="M370" s="37"/>
      <c r="N370" s="37"/>
      <c r="O370" s="37"/>
      <c r="P370" s="143"/>
      <c r="Q370" s="144">
        <f t="shared" si="5"/>
        <v>70</v>
      </c>
      <c r="R370" s="218"/>
    </row>
    <row r="371" spans="1:18" x14ac:dyDescent="0.25">
      <c r="A371" s="223">
        <v>367</v>
      </c>
      <c r="B371" s="142" t="s">
        <v>505</v>
      </c>
      <c r="C371" s="142" t="s">
        <v>506</v>
      </c>
      <c r="D371" s="37">
        <v>40</v>
      </c>
      <c r="E371" s="37"/>
      <c r="F371" s="37"/>
      <c r="G371" s="37"/>
      <c r="H371" s="37">
        <v>30</v>
      </c>
      <c r="I371" s="37"/>
      <c r="J371" s="37"/>
      <c r="K371" s="37"/>
      <c r="L371" s="37"/>
      <c r="M371" s="37"/>
      <c r="N371" s="37"/>
      <c r="O371" s="37"/>
      <c r="P371" s="143"/>
      <c r="Q371" s="144">
        <f t="shared" si="5"/>
        <v>70</v>
      </c>
      <c r="R371" s="218"/>
    </row>
    <row r="372" spans="1:18" x14ac:dyDescent="0.25">
      <c r="A372" s="223">
        <v>368</v>
      </c>
      <c r="B372" s="146" t="s">
        <v>520</v>
      </c>
      <c r="C372" s="142" t="s">
        <v>92</v>
      </c>
      <c r="D372" s="37">
        <v>40</v>
      </c>
      <c r="E372" s="37"/>
      <c r="F372" s="37"/>
      <c r="G372" s="37"/>
      <c r="H372" s="37">
        <v>30</v>
      </c>
      <c r="I372" s="37"/>
      <c r="J372" s="37"/>
      <c r="K372" s="37"/>
      <c r="L372" s="37"/>
      <c r="M372" s="37"/>
      <c r="N372" s="37"/>
      <c r="O372" s="37"/>
      <c r="P372" s="143"/>
      <c r="Q372" s="144">
        <f t="shared" si="5"/>
        <v>70</v>
      </c>
      <c r="R372" s="218"/>
    </row>
    <row r="373" spans="1:18" x14ac:dyDescent="0.25">
      <c r="A373" s="223">
        <v>369</v>
      </c>
      <c r="B373" s="142" t="s">
        <v>163</v>
      </c>
      <c r="C373" s="142" t="s">
        <v>235</v>
      </c>
      <c r="D373" s="37">
        <v>40</v>
      </c>
      <c r="E373" s="37"/>
      <c r="F373" s="37"/>
      <c r="G373" s="37"/>
      <c r="H373" s="37">
        <v>30</v>
      </c>
      <c r="I373" s="37"/>
      <c r="J373" s="37"/>
      <c r="K373" s="37"/>
      <c r="L373" s="37"/>
      <c r="M373" s="37"/>
      <c r="N373" s="37"/>
      <c r="O373" s="37"/>
      <c r="P373" s="143"/>
      <c r="Q373" s="144">
        <f t="shared" si="5"/>
        <v>70</v>
      </c>
      <c r="R373" s="218"/>
    </row>
    <row r="374" spans="1:18" ht="16.5" customHeight="1" x14ac:dyDescent="0.25">
      <c r="A374" s="223">
        <v>370</v>
      </c>
      <c r="B374" s="145" t="s">
        <v>511</v>
      </c>
      <c r="C374" s="142" t="s">
        <v>512</v>
      </c>
      <c r="D374" s="37">
        <v>40</v>
      </c>
      <c r="E374" s="37"/>
      <c r="F374" s="37"/>
      <c r="G374" s="37"/>
      <c r="H374" s="37">
        <v>30</v>
      </c>
      <c r="I374" s="37"/>
      <c r="J374" s="37"/>
      <c r="K374" s="37"/>
      <c r="L374" s="37"/>
      <c r="M374" s="37"/>
      <c r="N374" s="37"/>
      <c r="O374" s="37"/>
      <c r="P374" s="143"/>
      <c r="Q374" s="144">
        <f t="shared" si="5"/>
        <v>70</v>
      </c>
      <c r="R374" s="218"/>
    </row>
    <row r="375" spans="1:18" x14ac:dyDescent="0.25">
      <c r="A375" s="223">
        <v>371</v>
      </c>
      <c r="B375" s="142" t="s">
        <v>508</v>
      </c>
      <c r="C375" s="142" t="s">
        <v>79</v>
      </c>
      <c r="D375" s="37">
        <v>40</v>
      </c>
      <c r="E375" s="37"/>
      <c r="F375" s="37"/>
      <c r="G375" s="37"/>
      <c r="H375" s="37">
        <v>30</v>
      </c>
      <c r="I375" s="37"/>
      <c r="J375" s="37"/>
      <c r="K375" s="37"/>
      <c r="L375" s="37"/>
      <c r="M375" s="37"/>
      <c r="N375" s="37"/>
      <c r="O375" s="37"/>
      <c r="P375" s="143"/>
      <c r="Q375" s="144">
        <f t="shared" si="5"/>
        <v>70</v>
      </c>
      <c r="R375" s="218"/>
    </row>
    <row r="376" spans="1:18" x14ac:dyDescent="0.25">
      <c r="A376" s="223">
        <v>372</v>
      </c>
      <c r="B376" s="142" t="s">
        <v>147</v>
      </c>
      <c r="C376" s="142" t="s">
        <v>468</v>
      </c>
      <c r="D376" s="37">
        <v>40</v>
      </c>
      <c r="E376" s="37"/>
      <c r="F376" s="37"/>
      <c r="G376" s="37"/>
      <c r="H376" s="37">
        <v>30</v>
      </c>
      <c r="I376" s="37"/>
      <c r="J376" s="37"/>
      <c r="K376" s="37"/>
      <c r="L376" s="37"/>
      <c r="M376" s="37"/>
      <c r="N376" s="37"/>
      <c r="O376" s="37"/>
      <c r="P376" s="143"/>
      <c r="Q376" s="144">
        <f t="shared" si="5"/>
        <v>70</v>
      </c>
      <c r="R376" s="218"/>
    </row>
    <row r="377" spans="1:18" x14ac:dyDescent="0.25">
      <c r="A377" s="223">
        <v>373</v>
      </c>
      <c r="B377" s="145" t="s">
        <v>297</v>
      </c>
      <c r="C377" s="142" t="s">
        <v>468</v>
      </c>
      <c r="D377" s="37">
        <v>40</v>
      </c>
      <c r="E377" s="37"/>
      <c r="F377" s="37"/>
      <c r="G377" s="37"/>
      <c r="H377" s="37">
        <v>30</v>
      </c>
      <c r="I377" s="37"/>
      <c r="J377" s="37"/>
      <c r="K377" s="37"/>
      <c r="L377" s="37"/>
      <c r="M377" s="37"/>
      <c r="N377" s="37"/>
      <c r="O377" s="37"/>
      <c r="P377" s="143"/>
      <c r="Q377" s="144">
        <f t="shared" si="5"/>
        <v>70</v>
      </c>
      <c r="R377" s="218"/>
    </row>
    <row r="378" spans="1:18" x14ac:dyDescent="0.25">
      <c r="A378" s="223">
        <v>374</v>
      </c>
      <c r="B378" s="142" t="s">
        <v>501</v>
      </c>
      <c r="C378" s="142" t="s">
        <v>349</v>
      </c>
      <c r="D378" s="37">
        <v>40</v>
      </c>
      <c r="E378" s="37"/>
      <c r="F378" s="37"/>
      <c r="G378" s="37"/>
      <c r="H378" s="37">
        <v>30</v>
      </c>
      <c r="I378" s="37"/>
      <c r="J378" s="37"/>
      <c r="K378" s="37"/>
      <c r="L378" s="37"/>
      <c r="M378" s="37"/>
      <c r="N378" s="37"/>
      <c r="O378" s="37"/>
      <c r="P378" s="143"/>
      <c r="Q378" s="144">
        <f t="shared" si="5"/>
        <v>70</v>
      </c>
      <c r="R378" s="218"/>
    </row>
    <row r="379" spans="1:18" x14ac:dyDescent="0.25">
      <c r="A379" s="223">
        <v>375</v>
      </c>
      <c r="B379" s="145" t="s">
        <v>513</v>
      </c>
      <c r="C379" s="142" t="s">
        <v>216</v>
      </c>
      <c r="D379" s="37">
        <v>40</v>
      </c>
      <c r="E379" s="37"/>
      <c r="F379" s="37"/>
      <c r="G379" s="37"/>
      <c r="H379" s="37">
        <v>30</v>
      </c>
      <c r="I379" s="37"/>
      <c r="J379" s="37"/>
      <c r="K379" s="37"/>
      <c r="L379" s="37"/>
      <c r="M379" s="37"/>
      <c r="N379" s="37"/>
      <c r="O379" s="37"/>
      <c r="P379" s="143"/>
      <c r="Q379" s="144">
        <f t="shared" si="5"/>
        <v>70</v>
      </c>
      <c r="R379" s="218"/>
    </row>
    <row r="380" spans="1:18" x14ac:dyDescent="0.25">
      <c r="A380" s="223">
        <v>376</v>
      </c>
      <c r="B380" s="142" t="s">
        <v>228</v>
      </c>
      <c r="C380" s="142" t="s">
        <v>218</v>
      </c>
      <c r="D380" s="37">
        <v>40</v>
      </c>
      <c r="E380" s="37"/>
      <c r="F380" s="37"/>
      <c r="G380" s="37"/>
      <c r="H380" s="37">
        <v>30</v>
      </c>
      <c r="I380" s="37"/>
      <c r="J380" s="37"/>
      <c r="K380" s="37"/>
      <c r="L380" s="37"/>
      <c r="M380" s="37"/>
      <c r="N380" s="37"/>
      <c r="O380" s="37"/>
      <c r="P380" s="143"/>
      <c r="Q380" s="144">
        <f t="shared" si="5"/>
        <v>70</v>
      </c>
      <c r="R380" s="218"/>
    </row>
    <row r="381" spans="1:18" x14ac:dyDescent="0.25">
      <c r="A381" s="223">
        <v>377</v>
      </c>
      <c r="B381" s="142" t="s">
        <v>163</v>
      </c>
      <c r="C381" s="142" t="s">
        <v>121</v>
      </c>
      <c r="D381" s="37">
        <v>40</v>
      </c>
      <c r="E381" s="37"/>
      <c r="F381" s="37"/>
      <c r="G381" s="37"/>
      <c r="H381" s="37">
        <v>30</v>
      </c>
      <c r="I381" s="37"/>
      <c r="J381" s="37"/>
      <c r="K381" s="37"/>
      <c r="L381" s="37"/>
      <c r="M381" s="37"/>
      <c r="N381" s="37"/>
      <c r="O381" s="37"/>
      <c r="P381" s="143"/>
      <c r="Q381" s="144">
        <f t="shared" si="5"/>
        <v>70</v>
      </c>
      <c r="R381" s="218"/>
    </row>
    <row r="382" spans="1:18" x14ac:dyDescent="0.25">
      <c r="A382" s="223">
        <v>378</v>
      </c>
      <c r="B382" s="142" t="s">
        <v>489</v>
      </c>
      <c r="C382" s="142" t="s">
        <v>490</v>
      </c>
      <c r="D382" s="37">
        <v>40</v>
      </c>
      <c r="E382" s="37"/>
      <c r="F382" s="37"/>
      <c r="G382" s="37"/>
      <c r="H382" s="37">
        <v>30</v>
      </c>
      <c r="I382" s="37"/>
      <c r="J382" s="37"/>
      <c r="K382" s="37"/>
      <c r="L382" s="37"/>
      <c r="M382" s="37"/>
      <c r="N382" s="37"/>
      <c r="O382" s="37"/>
      <c r="P382" s="143"/>
      <c r="Q382" s="144">
        <f t="shared" si="5"/>
        <v>70</v>
      </c>
      <c r="R382" s="218"/>
    </row>
    <row r="383" spans="1:18" x14ac:dyDescent="0.25">
      <c r="A383" s="52">
        <v>379</v>
      </c>
      <c r="B383" s="177" t="s">
        <v>539</v>
      </c>
      <c r="C383" s="178" t="s">
        <v>540</v>
      </c>
      <c r="D383" s="42"/>
      <c r="E383" s="42">
        <v>30</v>
      </c>
      <c r="F383" s="42"/>
      <c r="G383" s="42"/>
      <c r="H383" s="42">
        <v>30</v>
      </c>
      <c r="I383" s="42"/>
      <c r="J383" s="42"/>
      <c r="K383" s="42"/>
      <c r="L383" s="42"/>
      <c r="M383" s="42"/>
      <c r="N383" s="42"/>
      <c r="O383" s="42"/>
      <c r="P383" s="179"/>
      <c r="Q383" s="180">
        <f>SUM(D383:P383)</f>
        <v>60</v>
      </c>
      <c r="R383" s="218"/>
    </row>
    <row r="384" spans="1:18" x14ac:dyDescent="0.25">
      <c r="A384" s="52">
        <v>380</v>
      </c>
      <c r="B384" s="178" t="s">
        <v>538</v>
      </c>
      <c r="C384" s="178" t="s">
        <v>370</v>
      </c>
      <c r="D384" s="42">
        <v>40</v>
      </c>
      <c r="E384" s="42"/>
      <c r="F384" s="42"/>
      <c r="G384" s="42"/>
      <c r="H384" s="42"/>
      <c r="I384" s="42">
        <v>20</v>
      </c>
      <c r="J384" s="42"/>
      <c r="K384" s="42"/>
      <c r="L384" s="42"/>
      <c r="M384" s="42"/>
      <c r="N384" s="42"/>
      <c r="O384" s="42"/>
      <c r="P384" s="179"/>
      <c r="Q384" s="180">
        <f>SUM(D384:P384)</f>
        <v>60</v>
      </c>
      <c r="R384" s="218"/>
    </row>
    <row r="385" spans="1:18" x14ac:dyDescent="0.25">
      <c r="A385" s="53">
        <v>381</v>
      </c>
      <c r="B385" s="181" t="s">
        <v>286</v>
      </c>
      <c r="C385" s="181" t="s">
        <v>545</v>
      </c>
      <c r="D385" s="43">
        <v>40</v>
      </c>
      <c r="E385" s="43"/>
      <c r="F385" s="43"/>
      <c r="G385" s="43"/>
      <c r="H385" s="43"/>
      <c r="I385" s="43">
        <v>20</v>
      </c>
      <c r="J385" s="43"/>
      <c r="K385" s="43"/>
      <c r="L385" s="43">
        <v>4</v>
      </c>
      <c r="M385" s="43">
        <v>10</v>
      </c>
      <c r="N385" s="43"/>
      <c r="O385" s="43"/>
      <c r="P385" s="182"/>
      <c r="Q385" s="183">
        <f t="shared" ref="Q385:Q395" si="6">SUM(D385:O385)</f>
        <v>74</v>
      </c>
      <c r="R385" s="218"/>
    </row>
    <row r="386" spans="1:18" x14ac:dyDescent="0.25">
      <c r="A386" s="229">
        <v>382</v>
      </c>
      <c r="B386" s="181" t="s">
        <v>89</v>
      </c>
      <c r="C386" s="181" t="s">
        <v>563</v>
      </c>
      <c r="D386" s="43">
        <v>40</v>
      </c>
      <c r="E386" s="43"/>
      <c r="F386" s="43"/>
      <c r="G386" s="43"/>
      <c r="H386" s="43"/>
      <c r="I386" s="43">
        <v>20</v>
      </c>
      <c r="J386" s="43"/>
      <c r="K386" s="43"/>
      <c r="L386" s="43">
        <v>4</v>
      </c>
      <c r="M386" s="43">
        <v>10</v>
      </c>
      <c r="N386" s="43"/>
      <c r="O386" s="43"/>
      <c r="P386" s="182"/>
      <c r="Q386" s="183">
        <f t="shared" si="6"/>
        <v>74</v>
      </c>
      <c r="R386" s="218"/>
    </row>
    <row r="387" spans="1:18" x14ac:dyDescent="0.25">
      <c r="A387" s="229">
        <v>383</v>
      </c>
      <c r="B387" s="181" t="s">
        <v>547</v>
      </c>
      <c r="C387" s="181" t="s">
        <v>115</v>
      </c>
      <c r="D387" s="43">
        <v>40</v>
      </c>
      <c r="E387" s="43"/>
      <c r="F387" s="43"/>
      <c r="G387" s="43"/>
      <c r="H387" s="43"/>
      <c r="I387" s="43">
        <v>20</v>
      </c>
      <c r="J387" s="43"/>
      <c r="K387" s="43"/>
      <c r="L387" s="43">
        <v>4</v>
      </c>
      <c r="M387" s="43">
        <v>10</v>
      </c>
      <c r="N387" s="43"/>
      <c r="O387" s="43"/>
      <c r="P387" s="182"/>
      <c r="Q387" s="183">
        <f t="shared" si="6"/>
        <v>74</v>
      </c>
      <c r="R387" s="218"/>
    </row>
    <row r="388" spans="1:18" x14ac:dyDescent="0.25">
      <c r="A388" s="229">
        <v>384</v>
      </c>
      <c r="B388" s="181" t="s">
        <v>83</v>
      </c>
      <c r="C388" s="181" t="s">
        <v>248</v>
      </c>
      <c r="D388" s="43">
        <v>40</v>
      </c>
      <c r="E388" s="43"/>
      <c r="F388" s="43"/>
      <c r="G388" s="43"/>
      <c r="H388" s="43"/>
      <c r="I388" s="43">
        <v>20</v>
      </c>
      <c r="J388" s="43"/>
      <c r="K388" s="43"/>
      <c r="L388" s="43">
        <v>4</v>
      </c>
      <c r="M388" s="43">
        <v>10</v>
      </c>
      <c r="N388" s="43"/>
      <c r="O388" s="43"/>
      <c r="P388" s="182"/>
      <c r="Q388" s="183">
        <f t="shared" si="6"/>
        <v>74</v>
      </c>
      <c r="R388" s="218"/>
    </row>
    <row r="389" spans="1:18" x14ac:dyDescent="0.25">
      <c r="A389" s="229">
        <v>385</v>
      </c>
      <c r="B389" s="184" t="s">
        <v>559</v>
      </c>
      <c r="C389" s="181" t="s">
        <v>144</v>
      </c>
      <c r="D389" s="43">
        <v>40</v>
      </c>
      <c r="E389" s="43"/>
      <c r="F389" s="43"/>
      <c r="G389" s="43"/>
      <c r="H389" s="43"/>
      <c r="I389" s="43">
        <v>20</v>
      </c>
      <c r="J389" s="43"/>
      <c r="K389" s="43"/>
      <c r="L389" s="43">
        <v>4</v>
      </c>
      <c r="M389" s="43">
        <v>10</v>
      </c>
      <c r="N389" s="43"/>
      <c r="O389" s="43"/>
      <c r="P389" s="182"/>
      <c r="Q389" s="183">
        <f t="shared" si="6"/>
        <v>74</v>
      </c>
      <c r="R389" s="218"/>
    </row>
    <row r="390" spans="1:18" x14ac:dyDescent="0.25">
      <c r="A390" s="229">
        <v>386</v>
      </c>
      <c r="B390" s="184" t="s">
        <v>199</v>
      </c>
      <c r="C390" s="181" t="s">
        <v>401</v>
      </c>
      <c r="D390" s="43">
        <v>40</v>
      </c>
      <c r="E390" s="43"/>
      <c r="F390" s="43"/>
      <c r="G390" s="43"/>
      <c r="H390" s="43"/>
      <c r="I390" s="43">
        <v>20</v>
      </c>
      <c r="J390" s="43"/>
      <c r="K390" s="43"/>
      <c r="L390" s="43">
        <v>4</v>
      </c>
      <c r="M390" s="43">
        <v>10</v>
      </c>
      <c r="N390" s="43"/>
      <c r="O390" s="43"/>
      <c r="P390" s="182"/>
      <c r="Q390" s="183">
        <f t="shared" si="6"/>
        <v>74</v>
      </c>
      <c r="R390" s="218"/>
    </row>
    <row r="391" spans="1:18" x14ac:dyDescent="0.25">
      <c r="A391" s="229">
        <v>387</v>
      </c>
      <c r="B391" s="181" t="s">
        <v>543</v>
      </c>
      <c r="C391" s="181" t="s">
        <v>544</v>
      </c>
      <c r="D391" s="43">
        <v>40</v>
      </c>
      <c r="E391" s="43"/>
      <c r="F391" s="43"/>
      <c r="G391" s="43"/>
      <c r="H391" s="43"/>
      <c r="I391" s="43">
        <v>20</v>
      </c>
      <c r="J391" s="43"/>
      <c r="K391" s="43"/>
      <c r="L391" s="43">
        <v>4</v>
      </c>
      <c r="M391" s="43">
        <v>10</v>
      </c>
      <c r="N391" s="43"/>
      <c r="O391" s="43"/>
      <c r="P391" s="182"/>
      <c r="Q391" s="183">
        <f t="shared" si="6"/>
        <v>74</v>
      </c>
      <c r="R391" s="218"/>
    </row>
    <row r="392" spans="1:18" x14ac:dyDescent="0.25">
      <c r="A392" s="229">
        <v>388</v>
      </c>
      <c r="B392" s="182" t="s">
        <v>553</v>
      </c>
      <c r="C392" s="181" t="s">
        <v>554</v>
      </c>
      <c r="D392" s="43">
        <v>40</v>
      </c>
      <c r="E392" s="43"/>
      <c r="F392" s="43"/>
      <c r="G392" s="43"/>
      <c r="H392" s="43"/>
      <c r="I392" s="43">
        <v>20</v>
      </c>
      <c r="J392" s="43"/>
      <c r="K392" s="43"/>
      <c r="L392" s="43">
        <v>4</v>
      </c>
      <c r="M392" s="43">
        <v>10</v>
      </c>
      <c r="N392" s="43"/>
      <c r="O392" s="43"/>
      <c r="P392" s="182"/>
      <c r="Q392" s="183">
        <f t="shared" si="6"/>
        <v>74</v>
      </c>
      <c r="R392" s="218"/>
    </row>
    <row r="393" spans="1:18" x14ac:dyDescent="0.25">
      <c r="A393" s="229">
        <v>389</v>
      </c>
      <c r="B393" s="182" t="s">
        <v>555</v>
      </c>
      <c r="C393" s="181" t="s">
        <v>556</v>
      </c>
      <c r="D393" s="43">
        <v>40</v>
      </c>
      <c r="E393" s="43"/>
      <c r="F393" s="43"/>
      <c r="G393" s="43"/>
      <c r="H393" s="43"/>
      <c r="I393" s="43">
        <v>20</v>
      </c>
      <c r="J393" s="43"/>
      <c r="K393" s="43"/>
      <c r="L393" s="43">
        <v>4</v>
      </c>
      <c r="M393" s="43">
        <v>10</v>
      </c>
      <c r="N393" s="43"/>
      <c r="O393" s="43"/>
      <c r="P393" s="182"/>
      <c r="Q393" s="183">
        <f t="shared" si="6"/>
        <v>74</v>
      </c>
      <c r="R393" s="218"/>
    </row>
    <row r="394" spans="1:18" x14ac:dyDescent="0.25">
      <c r="A394" s="229">
        <v>390</v>
      </c>
      <c r="B394" s="181" t="s">
        <v>552</v>
      </c>
      <c r="C394" s="181" t="s">
        <v>140</v>
      </c>
      <c r="D394" s="43">
        <v>40</v>
      </c>
      <c r="E394" s="43"/>
      <c r="F394" s="43"/>
      <c r="G394" s="43"/>
      <c r="H394" s="43"/>
      <c r="I394" s="43">
        <v>20</v>
      </c>
      <c r="J394" s="43"/>
      <c r="K394" s="43"/>
      <c r="L394" s="43">
        <v>4</v>
      </c>
      <c r="M394" s="43">
        <v>10</v>
      </c>
      <c r="N394" s="43"/>
      <c r="O394" s="43"/>
      <c r="P394" s="182"/>
      <c r="Q394" s="183">
        <f t="shared" si="6"/>
        <v>74</v>
      </c>
      <c r="R394" s="218"/>
    </row>
    <row r="395" spans="1:18" x14ac:dyDescent="0.25">
      <c r="A395" s="229">
        <v>391</v>
      </c>
      <c r="B395" s="182" t="s">
        <v>550</v>
      </c>
      <c r="C395" s="181" t="s">
        <v>241</v>
      </c>
      <c r="D395" s="43">
        <v>40</v>
      </c>
      <c r="E395" s="43"/>
      <c r="F395" s="43"/>
      <c r="G395" s="43"/>
      <c r="H395" s="43"/>
      <c r="I395" s="43">
        <v>20</v>
      </c>
      <c r="J395" s="43"/>
      <c r="K395" s="43"/>
      <c r="L395" s="43">
        <v>4</v>
      </c>
      <c r="M395" s="43">
        <v>10</v>
      </c>
      <c r="N395" s="43"/>
      <c r="O395" s="43"/>
      <c r="P395" s="182"/>
      <c r="Q395" s="183">
        <f t="shared" si="6"/>
        <v>74</v>
      </c>
      <c r="R395" s="218"/>
    </row>
    <row r="396" spans="1:18" x14ac:dyDescent="0.25">
      <c r="A396" s="54">
        <v>392</v>
      </c>
      <c r="B396" s="185" t="s">
        <v>541</v>
      </c>
      <c r="C396" s="185" t="s">
        <v>275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186"/>
      <c r="Q396" s="187">
        <v>0</v>
      </c>
      <c r="R396" s="218"/>
    </row>
    <row r="397" spans="1:18" x14ac:dyDescent="0.25">
      <c r="A397" s="230">
        <v>393</v>
      </c>
      <c r="B397" s="188" t="s">
        <v>575</v>
      </c>
      <c r="C397" s="185" t="s">
        <v>275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186"/>
      <c r="Q397" s="187">
        <v>0</v>
      </c>
      <c r="R397" s="218"/>
    </row>
    <row r="398" spans="1:18" x14ac:dyDescent="0.25">
      <c r="A398" s="230">
        <v>394</v>
      </c>
      <c r="B398" s="185" t="s">
        <v>564</v>
      </c>
      <c r="C398" s="185" t="s">
        <v>156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186"/>
      <c r="Q398" s="187">
        <v>0</v>
      </c>
      <c r="R398" s="218"/>
    </row>
    <row r="399" spans="1:18" x14ac:dyDescent="0.25">
      <c r="A399" s="230">
        <v>395</v>
      </c>
      <c r="B399" s="188" t="s">
        <v>576</v>
      </c>
      <c r="C399" s="185" t="s">
        <v>179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186"/>
      <c r="Q399" s="187">
        <v>0</v>
      </c>
      <c r="R399" s="218"/>
    </row>
    <row r="400" spans="1:18" x14ac:dyDescent="0.25">
      <c r="A400" s="230">
        <v>396</v>
      </c>
      <c r="B400" s="188" t="s">
        <v>71</v>
      </c>
      <c r="C400" s="185" t="s">
        <v>144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186"/>
      <c r="Q400" s="187">
        <v>0</v>
      </c>
      <c r="R400" s="218"/>
    </row>
    <row r="401" spans="1:20" x14ac:dyDescent="0.25">
      <c r="A401" s="230">
        <v>397</v>
      </c>
      <c r="B401" s="186" t="s">
        <v>557</v>
      </c>
      <c r="C401" s="185" t="s">
        <v>558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186"/>
      <c r="Q401" s="187">
        <v>0</v>
      </c>
      <c r="R401" s="218"/>
    </row>
    <row r="402" spans="1:20" x14ac:dyDescent="0.25">
      <c r="A402" s="230">
        <v>398</v>
      </c>
      <c r="B402" s="189" t="s">
        <v>83</v>
      </c>
      <c r="C402" s="190" t="s">
        <v>157</v>
      </c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191"/>
      <c r="Q402" s="191">
        <v>0</v>
      </c>
      <c r="R402" s="218"/>
    </row>
    <row r="403" spans="1:20" x14ac:dyDescent="0.25">
      <c r="A403" s="230">
        <v>399</v>
      </c>
      <c r="B403" s="189" t="s">
        <v>304</v>
      </c>
      <c r="C403" s="190" t="s">
        <v>162</v>
      </c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191"/>
      <c r="Q403" s="191">
        <v>0</v>
      </c>
      <c r="R403" s="218"/>
    </row>
    <row r="404" spans="1:20" x14ac:dyDescent="0.25">
      <c r="A404" s="230">
        <v>400</v>
      </c>
      <c r="B404" s="190" t="s">
        <v>560</v>
      </c>
      <c r="C404" s="190" t="s">
        <v>561</v>
      </c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191"/>
      <c r="Q404" s="191">
        <v>0</v>
      </c>
      <c r="R404" s="218"/>
    </row>
    <row r="405" spans="1:20" x14ac:dyDescent="0.25">
      <c r="A405" s="230">
        <v>401</v>
      </c>
      <c r="B405" s="189" t="s">
        <v>166</v>
      </c>
      <c r="C405" s="190" t="s">
        <v>278</v>
      </c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191"/>
      <c r="Q405" s="191">
        <v>0</v>
      </c>
      <c r="R405" s="218"/>
    </row>
    <row r="406" spans="1:20" x14ac:dyDescent="0.25">
      <c r="A406" s="230">
        <v>402</v>
      </c>
      <c r="B406" s="189" t="s">
        <v>577</v>
      </c>
      <c r="C406" s="190" t="s">
        <v>72</v>
      </c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191"/>
      <c r="Q406" s="191">
        <v>0</v>
      </c>
      <c r="R406" s="218"/>
    </row>
    <row r="407" spans="1:20" x14ac:dyDescent="0.25">
      <c r="A407" s="230">
        <v>403</v>
      </c>
      <c r="B407" s="191" t="s">
        <v>542</v>
      </c>
      <c r="C407" s="190" t="s">
        <v>362</v>
      </c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191"/>
      <c r="Q407" s="191">
        <v>0</v>
      </c>
      <c r="R407" s="218"/>
    </row>
    <row r="408" spans="1:20" x14ac:dyDescent="0.25">
      <c r="A408" s="230">
        <v>404</v>
      </c>
      <c r="B408" s="189" t="s">
        <v>578</v>
      </c>
      <c r="C408" s="190" t="s">
        <v>92</v>
      </c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191"/>
      <c r="Q408" s="191">
        <v>0</v>
      </c>
      <c r="R408" s="218"/>
    </row>
    <row r="409" spans="1:20" x14ac:dyDescent="0.25">
      <c r="A409" s="230">
        <v>405</v>
      </c>
      <c r="B409" s="193" t="s">
        <v>579</v>
      </c>
      <c r="C409" s="193" t="s">
        <v>164</v>
      </c>
      <c r="D409" s="193"/>
      <c r="E409" s="193"/>
      <c r="F409" s="193"/>
      <c r="G409" s="194"/>
      <c r="H409" s="194"/>
      <c r="I409" s="194"/>
      <c r="J409" s="194"/>
      <c r="K409" s="194"/>
      <c r="L409" s="194"/>
      <c r="M409" s="194"/>
      <c r="N409" s="194"/>
      <c r="O409" s="191"/>
      <c r="P409" s="191"/>
      <c r="Q409" s="191">
        <v>0</v>
      </c>
      <c r="R409" s="218"/>
    </row>
    <row r="410" spans="1:20" x14ac:dyDescent="0.25">
      <c r="A410" s="230">
        <v>406</v>
      </c>
      <c r="B410" s="190" t="s">
        <v>188</v>
      </c>
      <c r="C410" s="190" t="s">
        <v>233</v>
      </c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191"/>
      <c r="Q410" s="191">
        <v>0</v>
      </c>
      <c r="R410" s="218"/>
    </row>
    <row r="411" spans="1:20" x14ac:dyDescent="0.25">
      <c r="A411" s="230">
        <v>407</v>
      </c>
      <c r="B411" s="190" t="s">
        <v>508</v>
      </c>
      <c r="C411" s="190" t="s">
        <v>338</v>
      </c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191"/>
      <c r="Q411" s="191">
        <v>0</v>
      </c>
      <c r="R411" s="218"/>
    </row>
    <row r="412" spans="1:20" x14ac:dyDescent="0.25">
      <c r="A412" s="230">
        <v>408</v>
      </c>
      <c r="B412" s="189" t="s">
        <v>562</v>
      </c>
      <c r="C412" s="190" t="s">
        <v>370</v>
      </c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191"/>
      <c r="Q412" s="191">
        <v>0</v>
      </c>
      <c r="R412" s="218">
        <f>COUNT(Q3:Q412)</f>
        <v>408</v>
      </c>
      <c r="S412" s="259" t="s">
        <v>580</v>
      </c>
      <c r="T412" s="259">
        <f>COUNTIF(G5:G395, 40)</f>
        <v>12</v>
      </c>
    </row>
    <row r="413" spans="1:20" ht="15.75" x14ac:dyDescent="0.25">
      <c r="A413" s="195"/>
      <c r="B413" s="376" t="s">
        <v>1300</v>
      </c>
      <c r="C413" s="376"/>
      <c r="D413" s="376"/>
      <c r="E413" s="376"/>
      <c r="F413" s="376"/>
      <c r="G413" s="376"/>
      <c r="H413" s="376"/>
      <c r="I413" s="376"/>
      <c r="J413" s="376"/>
      <c r="K413" s="376"/>
      <c r="L413" s="376"/>
      <c r="M413" s="376"/>
      <c r="N413" s="376"/>
      <c r="O413" s="376"/>
      <c r="P413" s="376"/>
      <c r="Q413" s="376"/>
      <c r="R413" s="236">
        <f>COUNTIF(Q5:Q403,90)</f>
        <v>8</v>
      </c>
      <c r="S413" s="259" t="s">
        <v>581</v>
      </c>
      <c r="T413" s="259">
        <f>COUNTIF(H5:H395, 30)</f>
        <v>366</v>
      </c>
    </row>
    <row r="414" spans="1:20" x14ac:dyDescent="0.25">
      <c r="A414" s="195"/>
      <c r="B414" s="362" t="s">
        <v>568</v>
      </c>
      <c r="C414" s="362"/>
      <c r="D414" s="362"/>
      <c r="E414" s="362"/>
      <c r="F414" s="362"/>
      <c r="G414" s="362"/>
      <c r="H414" s="362"/>
      <c r="I414" s="362"/>
      <c r="J414" s="362"/>
      <c r="K414" s="362"/>
      <c r="L414" s="362"/>
      <c r="M414" s="214"/>
      <c r="N414" s="192"/>
      <c r="O414" s="192"/>
      <c r="P414" s="192"/>
      <c r="Q414" s="192"/>
      <c r="R414" s="236">
        <f>COUNTIF(Q5:Q403,87)</f>
        <v>56</v>
      </c>
      <c r="S414" s="259" t="s">
        <v>582</v>
      </c>
      <c r="T414" s="259">
        <f>COUNTIF(I5:I395, 20)</f>
        <v>12</v>
      </c>
    </row>
    <row r="415" spans="1:20" x14ac:dyDescent="0.25">
      <c r="A415" s="195"/>
      <c r="B415" s="362" t="s">
        <v>1506</v>
      </c>
      <c r="C415" s="362"/>
      <c r="D415" s="362"/>
      <c r="E415" s="362"/>
      <c r="F415" s="362"/>
      <c r="G415" s="362"/>
      <c r="H415" s="362"/>
      <c r="I415" s="362"/>
      <c r="J415" s="362"/>
      <c r="K415" s="362"/>
      <c r="L415" s="362"/>
      <c r="M415" s="214"/>
      <c r="N415" s="192"/>
      <c r="O415" s="192"/>
      <c r="P415" s="192"/>
      <c r="Q415" s="192"/>
      <c r="R415" s="236">
        <f>COUNTIF(Q5:Q403,85)</f>
        <v>47</v>
      </c>
    </row>
    <row r="416" spans="1:20" x14ac:dyDescent="0.25">
      <c r="A416" s="195"/>
      <c r="B416" s="362" t="s">
        <v>567</v>
      </c>
      <c r="C416" s="362"/>
      <c r="D416" s="362"/>
      <c r="E416" s="362"/>
      <c r="F416" s="362"/>
      <c r="G416" s="362"/>
      <c r="H416" s="362"/>
      <c r="I416" s="362"/>
      <c r="J416" s="362"/>
      <c r="K416" s="362"/>
      <c r="L416" s="362"/>
      <c r="M416" s="214"/>
      <c r="N416" s="192"/>
      <c r="O416" s="192"/>
      <c r="P416" s="192"/>
      <c r="Q416" s="192"/>
      <c r="R416" s="236">
        <f>COUNTIF(Q5:Q396,82)</f>
        <v>42</v>
      </c>
    </row>
    <row r="417" spans="1:19" x14ac:dyDescent="0.25">
      <c r="A417" s="195"/>
      <c r="B417" s="362" t="s">
        <v>570</v>
      </c>
      <c r="C417" s="362"/>
      <c r="D417" s="362"/>
      <c r="E417" s="362"/>
      <c r="F417" s="362"/>
      <c r="G417" s="362"/>
      <c r="H417" s="362"/>
      <c r="I417" s="362"/>
      <c r="J417" s="362"/>
      <c r="K417" s="362"/>
      <c r="L417" s="362"/>
      <c r="M417" s="214"/>
      <c r="N417" s="192"/>
      <c r="O417" s="192"/>
      <c r="P417" s="192"/>
      <c r="Q417" s="192"/>
      <c r="R417" s="236">
        <f>COUNTIF(Q5:Q403,80)</f>
        <v>101</v>
      </c>
    </row>
    <row r="418" spans="1:19" x14ac:dyDescent="0.25">
      <c r="A418" s="195"/>
      <c r="B418" s="362" t="s">
        <v>1302</v>
      </c>
      <c r="C418" s="362"/>
      <c r="D418" s="362"/>
      <c r="E418" s="362"/>
      <c r="F418" s="362"/>
      <c r="G418" s="362"/>
      <c r="H418" s="362"/>
      <c r="I418" s="362"/>
      <c r="J418" s="362"/>
      <c r="K418" s="362"/>
      <c r="L418" s="362"/>
      <c r="M418" s="214"/>
      <c r="N418" s="192"/>
      <c r="O418" s="192"/>
      <c r="P418" s="192"/>
      <c r="Q418" s="192"/>
      <c r="R418" s="236">
        <f>COUNTIF(Q5:Q403,77)</f>
        <v>61</v>
      </c>
    </row>
    <row r="419" spans="1:19" x14ac:dyDescent="0.25">
      <c r="A419" s="195"/>
      <c r="B419" s="362" t="s">
        <v>1507</v>
      </c>
      <c r="C419" s="362"/>
      <c r="D419" s="362"/>
      <c r="E419" s="362"/>
      <c r="F419" s="362"/>
      <c r="G419" s="362"/>
      <c r="H419" s="362"/>
      <c r="I419" s="362"/>
      <c r="J419" s="362"/>
      <c r="K419" s="362"/>
      <c r="L419" s="362"/>
      <c r="M419" s="214"/>
      <c r="N419" s="192"/>
      <c r="O419" s="192"/>
      <c r="P419" s="192"/>
      <c r="Q419" s="192"/>
      <c r="R419" s="236">
        <f>COUNTIF(Q5:Q403,75)</f>
        <v>12</v>
      </c>
    </row>
    <row r="420" spans="1:19" x14ac:dyDescent="0.25">
      <c r="A420" s="195"/>
      <c r="B420" s="362" t="s">
        <v>573</v>
      </c>
      <c r="C420" s="362"/>
      <c r="D420" s="362"/>
      <c r="E420" s="362"/>
      <c r="F420" s="362"/>
      <c r="G420" s="362"/>
      <c r="H420" s="362"/>
      <c r="I420" s="362"/>
      <c r="J420" s="362"/>
      <c r="K420" s="362"/>
      <c r="L420" s="362"/>
      <c r="M420" s="214"/>
      <c r="N420" s="192"/>
      <c r="O420" s="192"/>
      <c r="P420" s="192"/>
      <c r="Q420" s="192"/>
      <c r="R420" s="237">
        <f>COUNTIF(Q5:Q403,74)</f>
        <v>11</v>
      </c>
    </row>
    <row r="421" spans="1:19" x14ac:dyDescent="0.25">
      <c r="A421" s="195"/>
      <c r="B421" s="362" t="s">
        <v>569</v>
      </c>
      <c r="C421" s="362"/>
      <c r="D421" s="362"/>
      <c r="E421" s="362"/>
      <c r="F421" s="362"/>
      <c r="G421" s="362"/>
      <c r="H421" s="362"/>
      <c r="I421" s="362"/>
      <c r="J421" s="362"/>
      <c r="K421" s="362"/>
      <c r="L421" s="362"/>
      <c r="M421" s="214"/>
      <c r="N421" s="192"/>
      <c r="O421" s="192"/>
      <c r="P421" s="192"/>
      <c r="Q421" s="192"/>
      <c r="R421" s="236">
        <f>COUNTIF(Q5:Q403,72)</f>
        <v>1</v>
      </c>
    </row>
    <row r="422" spans="1:19" x14ac:dyDescent="0.25">
      <c r="A422" s="195"/>
      <c r="B422" s="362" t="s">
        <v>565</v>
      </c>
      <c r="C422" s="362"/>
      <c r="D422" s="362"/>
      <c r="E422" s="362"/>
      <c r="F422" s="362"/>
      <c r="G422" s="362"/>
      <c r="H422" s="362"/>
      <c r="I422" s="362"/>
      <c r="J422" s="362"/>
      <c r="K422" s="362"/>
      <c r="L422" s="362"/>
      <c r="M422" s="214"/>
      <c r="N422" s="192"/>
      <c r="O422" s="192"/>
      <c r="P422" s="192"/>
      <c r="Q422" s="192"/>
      <c r="R422" s="238">
        <f>COUNTIF(Q5:Q403,70)</f>
        <v>50</v>
      </c>
    </row>
    <row r="423" spans="1:19" x14ac:dyDescent="0.25">
      <c r="A423" s="195"/>
      <c r="B423" s="368" t="s">
        <v>574</v>
      </c>
      <c r="C423" s="368"/>
      <c r="D423" s="368"/>
      <c r="E423" s="368"/>
      <c r="F423" s="368"/>
      <c r="G423" s="368"/>
      <c r="H423" s="368"/>
      <c r="I423" s="368"/>
      <c r="J423" s="368"/>
      <c r="K423" s="368"/>
      <c r="L423" s="368"/>
      <c r="M423" s="214"/>
      <c r="N423" s="195"/>
      <c r="O423" s="195"/>
      <c r="P423" s="215"/>
      <c r="Q423" s="195"/>
      <c r="R423" s="239">
        <f>COUNTIF(Q5:Q396,60)</f>
        <v>2</v>
      </c>
    </row>
    <row r="424" spans="1:19" x14ac:dyDescent="0.25">
      <c r="A424" s="195"/>
      <c r="B424" s="369" t="s">
        <v>566</v>
      </c>
      <c r="C424" s="369"/>
      <c r="D424" s="369"/>
      <c r="E424" s="369"/>
      <c r="F424" s="369"/>
      <c r="G424" s="369"/>
      <c r="H424" s="369"/>
      <c r="I424" s="369"/>
      <c r="J424" s="369"/>
      <c r="K424" s="369"/>
      <c r="L424" s="369"/>
      <c r="M424" s="214"/>
      <c r="N424" s="195"/>
      <c r="O424" s="195"/>
      <c r="P424" s="215"/>
      <c r="Q424" s="195"/>
      <c r="R424" s="239">
        <f>SUM(R413:R423)</f>
        <v>391</v>
      </c>
      <c r="S424" s="216">
        <f>COUNT(Q396:Q412)</f>
        <v>17</v>
      </c>
    </row>
    <row r="425" spans="1:19" x14ac:dyDescent="0.25">
      <c r="A425" s="195"/>
      <c r="B425" s="192"/>
      <c r="C425" s="192"/>
      <c r="D425" s="192"/>
      <c r="E425" s="195"/>
      <c r="F425" s="195"/>
      <c r="G425" s="195"/>
      <c r="H425" s="195"/>
      <c r="I425" s="195"/>
      <c r="J425" s="195"/>
      <c r="K425" s="195"/>
      <c r="L425" s="195"/>
      <c r="M425" s="214"/>
      <c r="N425" s="195"/>
      <c r="O425" s="195"/>
      <c r="P425" s="215"/>
      <c r="Q425" s="195"/>
    </row>
    <row r="429" spans="1:19" x14ac:dyDescent="0.25">
      <c r="O429" s="214"/>
    </row>
    <row r="430" spans="1:19" x14ac:dyDescent="0.25">
      <c r="O430" s="214"/>
    </row>
    <row r="431" spans="1:19" x14ac:dyDescent="0.25">
      <c r="O431" s="214"/>
    </row>
    <row r="432" spans="1:19" x14ac:dyDescent="0.25">
      <c r="O432" s="214"/>
    </row>
    <row r="433" spans="15:15" x14ac:dyDescent="0.25">
      <c r="O433" s="214"/>
    </row>
    <row r="434" spans="15:15" x14ac:dyDescent="0.25">
      <c r="O434" s="214"/>
    </row>
    <row r="435" spans="15:15" x14ac:dyDescent="0.25">
      <c r="O435" s="214"/>
    </row>
    <row r="436" spans="15:15" x14ac:dyDescent="0.25">
      <c r="O436" s="214"/>
    </row>
    <row r="437" spans="15:15" x14ac:dyDescent="0.25">
      <c r="O437" s="214"/>
    </row>
    <row r="438" spans="15:15" x14ac:dyDescent="0.25">
      <c r="O438" s="214"/>
    </row>
    <row r="439" spans="15:15" x14ac:dyDescent="0.25">
      <c r="O439" s="214"/>
    </row>
  </sheetData>
  <autoFilter ref="A4:U424"/>
  <mergeCells count="26">
    <mergeCell ref="B422:L422"/>
    <mergeCell ref="B423:L423"/>
    <mergeCell ref="B424:L424"/>
    <mergeCell ref="A1:Q1"/>
    <mergeCell ref="A2:Q2"/>
    <mergeCell ref="B416:L416"/>
    <mergeCell ref="B417:L417"/>
    <mergeCell ref="B418:L418"/>
    <mergeCell ref="B419:L419"/>
    <mergeCell ref="B420:L420"/>
    <mergeCell ref="B421:L421"/>
    <mergeCell ref="M3:O3"/>
    <mergeCell ref="P3:P4"/>
    <mergeCell ref="Q3:Q4"/>
    <mergeCell ref="B413:Q413"/>
    <mergeCell ref="B414:L414"/>
    <mergeCell ref="V3:X3"/>
    <mergeCell ref="S3:U3"/>
    <mergeCell ref="R3:R4"/>
    <mergeCell ref="B415:L415"/>
    <mergeCell ref="A3:A4"/>
    <mergeCell ref="B3:B4"/>
    <mergeCell ref="C3:C4"/>
    <mergeCell ref="D3:F3"/>
    <mergeCell ref="G3:I3"/>
    <mergeCell ref="J3:L3"/>
  </mergeCells>
  <conditionalFormatting sqref="B393:C393 B401:C411">
    <cfRule type="expression" dxfId="7" priority="4">
      <formula>$A393&gt;0</formula>
    </cfRule>
  </conditionalFormatting>
  <conditionalFormatting sqref="B394:C394">
    <cfRule type="expression" dxfId="6" priority="3">
      <formula>$A394&gt;0</formula>
    </cfRule>
  </conditionalFormatting>
  <conditionalFormatting sqref="B395:C395">
    <cfRule type="expression" dxfId="5" priority="2">
      <formula>$A395&gt;0</formula>
    </cfRule>
  </conditionalFormatting>
  <conditionalFormatting sqref="B396:C396">
    <cfRule type="expression" dxfId="4" priority="1">
      <formula>$A396&gt;0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9"/>
  <sheetViews>
    <sheetView tabSelected="1" view="pageBreakPreview" topLeftCell="A151" zoomScaleNormal="100" zoomScaleSheetLayoutView="100" workbookViewId="0">
      <selection activeCell="F155" sqref="F155"/>
    </sheetView>
  </sheetViews>
  <sheetFormatPr defaultRowHeight="15.75" x14ac:dyDescent="0.25"/>
  <cols>
    <col min="1" max="1" width="5.85546875" style="290" customWidth="1"/>
    <col min="2" max="2" width="23.140625" style="290" customWidth="1"/>
    <col min="3" max="3" width="11" style="290" customWidth="1"/>
    <col min="4" max="4" width="16.42578125" style="290" customWidth="1"/>
    <col min="5" max="5" width="13.85546875" style="290" customWidth="1"/>
    <col min="6" max="6" width="14.42578125" style="290" customWidth="1"/>
    <col min="7" max="7" width="9.140625" style="290" customWidth="1"/>
    <col min="8" max="8" width="9.28515625" style="290" customWidth="1"/>
    <col min="9" max="12" width="9.140625" style="290"/>
    <col min="13" max="13" width="17.28515625" style="290" customWidth="1"/>
    <col min="14" max="14" width="25.140625" style="290" customWidth="1"/>
    <col min="15" max="15" width="12.85546875" style="290" customWidth="1"/>
    <col min="16" max="16" width="9.140625" style="290"/>
    <col min="17" max="17" width="9.85546875" style="290" customWidth="1"/>
    <col min="18" max="18" width="18" style="289" customWidth="1"/>
    <col min="19" max="20" width="19.140625" style="289" customWidth="1"/>
    <col min="21" max="21" width="18" style="289" customWidth="1"/>
    <col min="22" max="22" width="18.7109375" style="290" customWidth="1"/>
    <col min="23" max="16384" width="9.140625" style="290"/>
  </cols>
  <sheetData>
    <row r="1" spans="1:21" s="288" customFormat="1" ht="21" customHeight="1" x14ac:dyDescent="0.25">
      <c r="A1" s="355" t="s">
        <v>38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287"/>
      <c r="S1" s="287"/>
      <c r="T1" s="287"/>
      <c r="U1" s="287"/>
    </row>
    <row r="2" spans="1:21" s="288" customFormat="1" ht="21" customHeight="1" x14ac:dyDescent="0.25">
      <c r="A2" s="355" t="s">
        <v>45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287"/>
      <c r="S2" s="287"/>
      <c r="T2" s="287"/>
      <c r="U2" s="287"/>
    </row>
    <row r="3" spans="1:21" s="330" customFormat="1" ht="30.75" customHeight="1" x14ac:dyDescent="0.2">
      <c r="A3" s="380" t="s">
        <v>3</v>
      </c>
      <c r="B3" s="382" t="s">
        <v>4</v>
      </c>
      <c r="C3" s="382" t="s">
        <v>5</v>
      </c>
      <c r="D3" s="384" t="s">
        <v>571</v>
      </c>
      <c r="E3" s="384"/>
      <c r="F3" s="384"/>
      <c r="G3" s="384" t="s">
        <v>10</v>
      </c>
      <c r="H3" s="384"/>
      <c r="I3" s="384"/>
      <c r="J3" s="384" t="s">
        <v>11</v>
      </c>
      <c r="K3" s="384"/>
      <c r="L3" s="384"/>
      <c r="M3" s="385" t="s">
        <v>12</v>
      </c>
      <c r="N3" s="386"/>
      <c r="O3" s="387"/>
      <c r="P3" s="388" t="s">
        <v>18</v>
      </c>
      <c r="Q3" s="388" t="s">
        <v>572</v>
      </c>
      <c r="R3" s="329"/>
      <c r="S3" s="329"/>
      <c r="T3" s="329"/>
      <c r="U3" s="329"/>
    </row>
    <row r="4" spans="1:21" s="330" customFormat="1" ht="190.5" customHeight="1" x14ac:dyDescent="0.2">
      <c r="A4" s="381"/>
      <c r="B4" s="383"/>
      <c r="C4" s="383"/>
      <c r="D4" s="331" t="s">
        <v>40</v>
      </c>
      <c r="E4" s="331" t="s">
        <v>13</v>
      </c>
      <c r="F4" s="331" t="s">
        <v>14</v>
      </c>
      <c r="G4" s="332" t="s">
        <v>41</v>
      </c>
      <c r="H4" s="332" t="s">
        <v>42</v>
      </c>
      <c r="I4" s="332" t="s">
        <v>43</v>
      </c>
      <c r="J4" s="331" t="s">
        <v>44</v>
      </c>
      <c r="K4" s="333" t="s">
        <v>15</v>
      </c>
      <c r="L4" s="333" t="s">
        <v>16</v>
      </c>
      <c r="M4" s="331" t="s">
        <v>46</v>
      </c>
      <c r="N4" s="334" t="s">
        <v>47</v>
      </c>
      <c r="O4" s="331" t="s">
        <v>48</v>
      </c>
      <c r="P4" s="389"/>
      <c r="Q4" s="389"/>
      <c r="R4" s="329"/>
      <c r="S4" s="329"/>
      <c r="T4" s="329"/>
      <c r="U4" s="329"/>
    </row>
    <row r="5" spans="1:21" s="288" customFormat="1" x14ac:dyDescent="0.25">
      <c r="A5" s="291">
        <v>1</v>
      </c>
      <c r="B5" s="292" t="s">
        <v>57</v>
      </c>
      <c r="C5" s="292" t="s">
        <v>58</v>
      </c>
      <c r="D5" s="293">
        <v>40</v>
      </c>
      <c r="E5" s="293"/>
      <c r="F5" s="293"/>
      <c r="G5" s="293">
        <v>40</v>
      </c>
      <c r="H5" s="293"/>
      <c r="I5" s="293"/>
      <c r="J5" s="293"/>
      <c r="K5" s="293"/>
      <c r="L5" s="293"/>
      <c r="M5" s="293">
        <v>10</v>
      </c>
      <c r="N5" s="293"/>
      <c r="O5" s="293"/>
      <c r="P5" s="294"/>
      <c r="Q5" s="295">
        <f t="shared" ref="Q5:Q76" si="0">SUM(D5:O5)</f>
        <v>90</v>
      </c>
    </row>
    <row r="6" spans="1:21" s="288" customFormat="1" x14ac:dyDescent="0.25">
      <c r="A6" s="291">
        <v>2</v>
      </c>
      <c r="B6" s="296" t="s">
        <v>49</v>
      </c>
      <c r="C6" s="296" t="s">
        <v>50</v>
      </c>
      <c r="D6" s="297">
        <v>40</v>
      </c>
      <c r="E6" s="297"/>
      <c r="F6" s="297"/>
      <c r="G6" s="297">
        <v>40</v>
      </c>
      <c r="H6" s="297"/>
      <c r="I6" s="297"/>
      <c r="J6" s="297"/>
      <c r="K6" s="297"/>
      <c r="L6" s="297"/>
      <c r="M6" s="297">
        <v>10</v>
      </c>
      <c r="N6" s="297"/>
      <c r="O6" s="297"/>
      <c r="P6" s="298"/>
      <c r="Q6" s="295">
        <f t="shared" si="0"/>
        <v>90</v>
      </c>
    </row>
    <row r="7" spans="1:21" s="288" customFormat="1" x14ac:dyDescent="0.25">
      <c r="A7" s="291">
        <v>3</v>
      </c>
      <c r="B7" s="296" t="s">
        <v>51</v>
      </c>
      <c r="C7" s="296" t="s">
        <v>53</v>
      </c>
      <c r="D7" s="297">
        <v>40</v>
      </c>
      <c r="E7" s="297"/>
      <c r="F7" s="297"/>
      <c r="G7" s="297">
        <v>40</v>
      </c>
      <c r="H7" s="297"/>
      <c r="I7" s="297"/>
      <c r="J7" s="297"/>
      <c r="K7" s="297"/>
      <c r="L7" s="297"/>
      <c r="M7" s="297">
        <v>10</v>
      </c>
      <c r="N7" s="297"/>
      <c r="O7" s="297"/>
      <c r="P7" s="298"/>
      <c r="Q7" s="295">
        <f t="shared" si="0"/>
        <v>90</v>
      </c>
    </row>
    <row r="8" spans="1:21" s="288" customFormat="1" x14ac:dyDescent="0.25">
      <c r="A8" s="291">
        <v>4</v>
      </c>
      <c r="B8" s="296" t="s">
        <v>51</v>
      </c>
      <c r="C8" s="296" t="s">
        <v>52</v>
      </c>
      <c r="D8" s="297">
        <v>40</v>
      </c>
      <c r="E8" s="297"/>
      <c r="F8" s="297"/>
      <c r="G8" s="297">
        <v>40</v>
      </c>
      <c r="H8" s="297"/>
      <c r="I8" s="297"/>
      <c r="J8" s="297"/>
      <c r="K8" s="297"/>
      <c r="L8" s="297"/>
      <c r="M8" s="297">
        <v>10</v>
      </c>
      <c r="N8" s="297"/>
      <c r="O8" s="297"/>
      <c r="P8" s="298"/>
      <c r="Q8" s="295">
        <f t="shared" si="0"/>
        <v>90</v>
      </c>
    </row>
    <row r="9" spans="1:21" s="288" customFormat="1" x14ac:dyDescent="0.25">
      <c r="A9" s="291">
        <v>5</v>
      </c>
      <c r="B9" s="298" t="s">
        <v>61</v>
      </c>
      <c r="C9" s="296" t="s">
        <v>62</v>
      </c>
      <c r="D9" s="297">
        <v>40</v>
      </c>
      <c r="E9" s="297"/>
      <c r="F9" s="297"/>
      <c r="G9" s="297">
        <v>40</v>
      </c>
      <c r="H9" s="297"/>
      <c r="I9" s="297"/>
      <c r="J9" s="297"/>
      <c r="K9" s="297"/>
      <c r="L9" s="297"/>
      <c r="M9" s="297">
        <v>10</v>
      </c>
      <c r="N9" s="297"/>
      <c r="O9" s="297"/>
      <c r="P9" s="298"/>
      <c r="Q9" s="295">
        <f t="shared" si="0"/>
        <v>90</v>
      </c>
    </row>
    <row r="10" spans="1:21" s="288" customFormat="1" x14ac:dyDescent="0.25">
      <c r="A10" s="291">
        <v>6</v>
      </c>
      <c r="B10" s="296" t="s">
        <v>51</v>
      </c>
      <c r="C10" s="296" t="s">
        <v>54</v>
      </c>
      <c r="D10" s="297">
        <v>40</v>
      </c>
      <c r="E10" s="297"/>
      <c r="F10" s="297"/>
      <c r="G10" s="297">
        <v>40</v>
      </c>
      <c r="H10" s="297"/>
      <c r="I10" s="297"/>
      <c r="J10" s="297"/>
      <c r="K10" s="297"/>
      <c r="L10" s="297"/>
      <c r="M10" s="297">
        <v>10</v>
      </c>
      <c r="N10" s="297"/>
      <c r="O10" s="297"/>
      <c r="P10" s="298"/>
      <c r="Q10" s="295">
        <f t="shared" si="0"/>
        <v>90</v>
      </c>
    </row>
    <row r="11" spans="1:21" s="288" customFormat="1" x14ac:dyDescent="0.25">
      <c r="A11" s="291">
        <v>7</v>
      </c>
      <c r="B11" s="298" t="s">
        <v>59</v>
      </c>
      <c r="C11" s="296" t="s">
        <v>60</v>
      </c>
      <c r="D11" s="297">
        <v>40</v>
      </c>
      <c r="E11" s="297"/>
      <c r="F11" s="297"/>
      <c r="G11" s="297">
        <v>40</v>
      </c>
      <c r="H11" s="297"/>
      <c r="I11" s="297"/>
      <c r="J11" s="297"/>
      <c r="K11" s="297"/>
      <c r="L11" s="297"/>
      <c r="M11" s="297">
        <v>10</v>
      </c>
      <c r="N11" s="297"/>
      <c r="O11" s="297"/>
      <c r="P11" s="298"/>
      <c r="Q11" s="295">
        <f t="shared" si="0"/>
        <v>90</v>
      </c>
    </row>
    <row r="12" spans="1:21" s="288" customFormat="1" x14ac:dyDescent="0.25">
      <c r="A12" s="291">
        <v>8</v>
      </c>
      <c r="B12" s="296" t="s">
        <v>55</v>
      </c>
      <c r="C12" s="296" t="s">
        <v>56</v>
      </c>
      <c r="D12" s="297">
        <v>40</v>
      </c>
      <c r="E12" s="297"/>
      <c r="F12" s="297"/>
      <c r="G12" s="297">
        <v>40</v>
      </c>
      <c r="H12" s="297"/>
      <c r="I12" s="297"/>
      <c r="J12" s="297"/>
      <c r="K12" s="297"/>
      <c r="L12" s="297"/>
      <c r="M12" s="297">
        <v>10</v>
      </c>
      <c r="N12" s="297"/>
      <c r="O12" s="297"/>
      <c r="P12" s="298"/>
      <c r="Q12" s="295">
        <f t="shared" si="0"/>
        <v>90</v>
      </c>
    </row>
    <row r="13" spans="1:21" s="288" customFormat="1" x14ac:dyDescent="0.25">
      <c r="A13" s="291">
        <v>9</v>
      </c>
      <c r="B13" s="296" t="s">
        <v>97</v>
      </c>
      <c r="C13" s="296" t="s">
        <v>98</v>
      </c>
      <c r="D13" s="297">
        <v>40</v>
      </c>
      <c r="E13" s="297"/>
      <c r="F13" s="297"/>
      <c r="G13" s="297"/>
      <c r="H13" s="297">
        <v>30</v>
      </c>
      <c r="I13" s="297"/>
      <c r="J13" s="297">
        <v>10</v>
      </c>
      <c r="K13" s="297"/>
      <c r="L13" s="297"/>
      <c r="M13" s="297"/>
      <c r="N13" s="297">
        <v>7</v>
      </c>
      <c r="O13" s="297"/>
      <c r="P13" s="298"/>
      <c r="Q13" s="299">
        <f t="shared" si="0"/>
        <v>87</v>
      </c>
    </row>
    <row r="14" spans="1:21" s="288" customFormat="1" x14ac:dyDescent="0.25">
      <c r="A14" s="291">
        <v>10</v>
      </c>
      <c r="B14" s="296" t="s">
        <v>63</v>
      </c>
      <c r="C14" s="296" t="s">
        <v>64</v>
      </c>
      <c r="D14" s="297">
        <v>40</v>
      </c>
      <c r="E14" s="297"/>
      <c r="F14" s="297"/>
      <c r="G14" s="297"/>
      <c r="H14" s="297">
        <v>30</v>
      </c>
      <c r="I14" s="297"/>
      <c r="J14" s="297">
        <v>10</v>
      </c>
      <c r="K14" s="297"/>
      <c r="L14" s="297"/>
      <c r="M14" s="297"/>
      <c r="N14" s="297">
        <v>7</v>
      </c>
      <c r="O14" s="297"/>
      <c r="P14" s="298"/>
      <c r="Q14" s="299">
        <f t="shared" si="0"/>
        <v>87</v>
      </c>
    </row>
    <row r="15" spans="1:21" s="288" customFormat="1" x14ac:dyDescent="0.25">
      <c r="A15" s="291">
        <v>11</v>
      </c>
      <c r="B15" s="298" t="s">
        <v>77</v>
      </c>
      <c r="C15" s="296" t="s">
        <v>64</v>
      </c>
      <c r="D15" s="297">
        <v>40</v>
      </c>
      <c r="E15" s="297"/>
      <c r="F15" s="297"/>
      <c r="G15" s="297"/>
      <c r="H15" s="297">
        <v>30</v>
      </c>
      <c r="I15" s="297"/>
      <c r="J15" s="297">
        <v>10</v>
      </c>
      <c r="K15" s="297"/>
      <c r="L15" s="297"/>
      <c r="M15" s="297"/>
      <c r="N15" s="297">
        <v>7</v>
      </c>
      <c r="O15" s="297"/>
      <c r="P15" s="298"/>
      <c r="Q15" s="299">
        <f t="shared" si="0"/>
        <v>87</v>
      </c>
    </row>
    <row r="16" spans="1:21" s="288" customFormat="1" x14ac:dyDescent="0.25">
      <c r="A16" s="291">
        <v>12</v>
      </c>
      <c r="B16" s="296" t="s">
        <v>126</v>
      </c>
      <c r="C16" s="296" t="s">
        <v>127</v>
      </c>
      <c r="D16" s="297">
        <v>40</v>
      </c>
      <c r="E16" s="297"/>
      <c r="F16" s="297"/>
      <c r="G16" s="297"/>
      <c r="H16" s="297">
        <v>30</v>
      </c>
      <c r="I16" s="297"/>
      <c r="J16" s="297">
        <v>10</v>
      </c>
      <c r="K16" s="297"/>
      <c r="L16" s="297"/>
      <c r="M16" s="297"/>
      <c r="N16" s="297">
        <v>7</v>
      </c>
      <c r="O16" s="297"/>
      <c r="P16" s="298"/>
      <c r="Q16" s="299">
        <f t="shared" si="0"/>
        <v>87</v>
      </c>
    </row>
    <row r="17" spans="1:17" s="288" customFormat="1" x14ac:dyDescent="0.25">
      <c r="A17" s="291">
        <v>13</v>
      </c>
      <c r="B17" s="298" t="s">
        <v>104</v>
      </c>
      <c r="C17" s="296" t="s">
        <v>105</v>
      </c>
      <c r="D17" s="297">
        <v>40</v>
      </c>
      <c r="E17" s="297"/>
      <c r="F17" s="297"/>
      <c r="G17" s="297"/>
      <c r="H17" s="297">
        <v>30</v>
      </c>
      <c r="I17" s="297"/>
      <c r="J17" s="297">
        <v>10</v>
      </c>
      <c r="K17" s="297"/>
      <c r="L17" s="297"/>
      <c r="M17" s="297"/>
      <c r="N17" s="297">
        <v>7</v>
      </c>
      <c r="O17" s="297"/>
      <c r="P17" s="298"/>
      <c r="Q17" s="299">
        <f t="shared" si="0"/>
        <v>87</v>
      </c>
    </row>
    <row r="18" spans="1:17" s="288" customFormat="1" x14ac:dyDescent="0.25">
      <c r="A18" s="291">
        <v>14</v>
      </c>
      <c r="B18" s="296" t="s">
        <v>99</v>
      </c>
      <c r="C18" s="296" t="s">
        <v>100</v>
      </c>
      <c r="D18" s="297">
        <v>40</v>
      </c>
      <c r="E18" s="297"/>
      <c r="F18" s="297"/>
      <c r="G18" s="297"/>
      <c r="H18" s="297">
        <v>30</v>
      </c>
      <c r="I18" s="297"/>
      <c r="J18" s="297">
        <v>10</v>
      </c>
      <c r="K18" s="297"/>
      <c r="L18" s="297"/>
      <c r="M18" s="297"/>
      <c r="N18" s="297">
        <v>7</v>
      </c>
      <c r="O18" s="297"/>
      <c r="P18" s="298"/>
      <c r="Q18" s="299">
        <f t="shared" si="0"/>
        <v>87</v>
      </c>
    </row>
    <row r="19" spans="1:17" s="288" customFormat="1" x14ac:dyDescent="0.25">
      <c r="A19" s="291">
        <v>15</v>
      </c>
      <c r="B19" s="296" t="s">
        <v>114</v>
      </c>
      <c r="C19" s="296" t="s">
        <v>115</v>
      </c>
      <c r="D19" s="297">
        <v>40</v>
      </c>
      <c r="E19" s="297"/>
      <c r="F19" s="297"/>
      <c r="G19" s="297"/>
      <c r="H19" s="297">
        <v>30</v>
      </c>
      <c r="I19" s="297"/>
      <c r="J19" s="297">
        <v>10</v>
      </c>
      <c r="K19" s="297"/>
      <c r="L19" s="297"/>
      <c r="M19" s="297"/>
      <c r="N19" s="297">
        <v>7</v>
      </c>
      <c r="O19" s="297"/>
      <c r="P19" s="298"/>
      <c r="Q19" s="299">
        <f t="shared" si="0"/>
        <v>87</v>
      </c>
    </row>
    <row r="20" spans="1:17" s="288" customFormat="1" x14ac:dyDescent="0.25">
      <c r="A20" s="291">
        <v>16</v>
      </c>
      <c r="B20" s="296" t="s">
        <v>69</v>
      </c>
      <c r="C20" s="296" t="s">
        <v>70</v>
      </c>
      <c r="D20" s="297">
        <v>40</v>
      </c>
      <c r="E20" s="297"/>
      <c r="F20" s="297"/>
      <c r="G20" s="297"/>
      <c r="H20" s="297">
        <v>30</v>
      </c>
      <c r="I20" s="297"/>
      <c r="J20" s="297">
        <v>10</v>
      </c>
      <c r="K20" s="297"/>
      <c r="L20" s="297"/>
      <c r="M20" s="297"/>
      <c r="N20" s="297">
        <v>7</v>
      </c>
      <c r="O20" s="297"/>
      <c r="P20" s="298"/>
      <c r="Q20" s="299">
        <f t="shared" si="0"/>
        <v>87</v>
      </c>
    </row>
    <row r="21" spans="1:17" s="288" customFormat="1" x14ac:dyDescent="0.25">
      <c r="A21" s="291">
        <v>17</v>
      </c>
      <c r="B21" s="296" t="s">
        <v>143</v>
      </c>
      <c r="C21" s="296" t="s">
        <v>144</v>
      </c>
      <c r="D21" s="297">
        <v>40</v>
      </c>
      <c r="E21" s="297"/>
      <c r="F21" s="297"/>
      <c r="G21" s="297"/>
      <c r="H21" s="297">
        <v>30</v>
      </c>
      <c r="I21" s="297"/>
      <c r="J21" s="297">
        <v>10</v>
      </c>
      <c r="K21" s="297"/>
      <c r="L21" s="297"/>
      <c r="M21" s="297"/>
      <c r="N21" s="297">
        <v>7</v>
      </c>
      <c r="O21" s="297"/>
      <c r="P21" s="298"/>
      <c r="Q21" s="299">
        <f t="shared" si="0"/>
        <v>87</v>
      </c>
    </row>
    <row r="22" spans="1:17" s="288" customFormat="1" x14ac:dyDescent="0.25">
      <c r="A22" s="291">
        <v>18</v>
      </c>
      <c r="B22" s="296" t="s">
        <v>387</v>
      </c>
      <c r="C22" s="296" t="s">
        <v>388</v>
      </c>
      <c r="D22" s="297">
        <v>40</v>
      </c>
      <c r="E22" s="297"/>
      <c r="F22" s="297"/>
      <c r="G22" s="297"/>
      <c r="H22" s="297">
        <v>30</v>
      </c>
      <c r="I22" s="297"/>
      <c r="J22" s="297">
        <v>10</v>
      </c>
      <c r="K22" s="297"/>
      <c r="L22" s="297"/>
      <c r="M22" s="297"/>
      <c r="N22" s="297">
        <v>7</v>
      </c>
      <c r="O22" s="297"/>
      <c r="P22" s="298"/>
      <c r="Q22" s="299">
        <f t="shared" si="0"/>
        <v>87</v>
      </c>
    </row>
    <row r="23" spans="1:17" s="288" customFormat="1" x14ac:dyDescent="0.25">
      <c r="A23" s="291">
        <v>19</v>
      </c>
      <c r="B23" s="298" t="s">
        <v>116</v>
      </c>
      <c r="C23" s="296" t="s">
        <v>117</v>
      </c>
      <c r="D23" s="297">
        <v>40</v>
      </c>
      <c r="E23" s="297"/>
      <c r="F23" s="297"/>
      <c r="G23" s="297"/>
      <c r="H23" s="297">
        <v>30</v>
      </c>
      <c r="I23" s="297"/>
      <c r="J23" s="297">
        <v>10</v>
      </c>
      <c r="K23" s="297"/>
      <c r="L23" s="297"/>
      <c r="M23" s="297"/>
      <c r="N23" s="297">
        <v>7</v>
      </c>
      <c r="O23" s="297"/>
      <c r="P23" s="298"/>
      <c r="Q23" s="299">
        <f t="shared" si="0"/>
        <v>87</v>
      </c>
    </row>
    <row r="24" spans="1:17" s="288" customFormat="1" x14ac:dyDescent="0.25">
      <c r="A24" s="291">
        <v>20</v>
      </c>
      <c r="B24" s="296" t="s">
        <v>128</v>
      </c>
      <c r="C24" s="296" t="s">
        <v>129</v>
      </c>
      <c r="D24" s="297">
        <v>40</v>
      </c>
      <c r="E24" s="297"/>
      <c r="F24" s="297"/>
      <c r="G24" s="297"/>
      <c r="H24" s="297">
        <v>30</v>
      </c>
      <c r="I24" s="297"/>
      <c r="J24" s="297">
        <v>10</v>
      </c>
      <c r="K24" s="297"/>
      <c r="L24" s="297"/>
      <c r="M24" s="297"/>
      <c r="N24" s="297">
        <v>7</v>
      </c>
      <c r="O24" s="297"/>
      <c r="P24" s="298"/>
      <c r="Q24" s="299">
        <f t="shared" si="0"/>
        <v>87</v>
      </c>
    </row>
    <row r="25" spans="1:17" s="288" customFormat="1" x14ac:dyDescent="0.25">
      <c r="A25" s="291">
        <v>21</v>
      </c>
      <c r="B25" s="298" t="s">
        <v>106</v>
      </c>
      <c r="C25" s="296" t="s">
        <v>107</v>
      </c>
      <c r="D25" s="297">
        <v>40</v>
      </c>
      <c r="E25" s="297"/>
      <c r="F25" s="297"/>
      <c r="G25" s="297"/>
      <c r="H25" s="297">
        <v>30</v>
      </c>
      <c r="I25" s="297"/>
      <c r="J25" s="297">
        <v>10</v>
      </c>
      <c r="K25" s="297"/>
      <c r="L25" s="297"/>
      <c r="M25" s="297"/>
      <c r="N25" s="297">
        <v>7</v>
      </c>
      <c r="O25" s="297"/>
      <c r="P25" s="298"/>
      <c r="Q25" s="299">
        <f t="shared" si="0"/>
        <v>87</v>
      </c>
    </row>
    <row r="26" spans="1:17" s="306" customFormat="1" x14ac:dyDescent="0.25">
      <c r="A26" s="300">
        <v>22</v>
      </c>
      <c r="B26" s="301" t="s">
        <v>67</v>
      </c>
      <c r="C26" s="302" t="s">
        <v>68</v>
      </c>
      <c r="D26" s="303">
        <v>40</v>
      </c>
      <c r="E26" s="303"/>
      <c r="F26" s="303"/>
      <c r="G26" s="303"/>
      <c r="H26" s="303">
        <v>30</v>
      </c>
      <c r="I26" s="303"/>
      <c r="J26" s="303">
        <v>10</v>
      </c>
      <c r="K26" s="303"/>
      <c r="L26" s="303"/>
      <c r="M26" s="303"/>
      <c r="N26" s="303">
        <v>7</v>
      </c>
      <c r="O26" s="303"/>
      <c r="P26" s="304"/>
      <c r="Q26" s="305">
        <f t="shared" si="0"/>
        <v>87</v>
      </c>
    </row>
    <row r="27" spans="1:17" s="288" customFormat="1" x14ac:dyDescent="0.25">
      <c r="A27" s="291">
        <v>23</v>
      </c>
      <c r="B27" s="307" t="s">
        <v>124</v>
      </c>
      <c r="C27" s="296" t="s">
        <v>125</v>
      </c>
      <c r="D27" s="297">
        <v>40</v>
      </c>
      <c r="E27" s="297"/>
      <c r="F27" s="297"/>
      <c r="G27" s="297"/>
      <c r="H27" s="297">
        <v>30</v>
      </c>
      <c r="I27" s="297"/>
      <c r="J27" s="297">
        <v>10</v>
      </c>
      <c r="K27" s="297"/>
      <c r="L27" s="297"/>
      <c r="M27" s="297"/>
      <c r="N27" s="297">
        <v>7</v>
      </c>
      <c r="O27" s="297"/>
      <c r="P27" s="298"/>
      <c r="Q27" s="299">
        <f t="shared" si="0"/>
        <v>87</v>
      </c>
    </row>
    <row r="28" spans="1:17" s="288" customFormat="1" x14ac:dyDescent="0.25">
      <c r="A28" s="291">
        <v>24</v>
      </c>
      <c r="B28" s="307" t="s">
        <v>184</v>
      </c>
      <c r="C28" s="296" t="s">
        <v>185</v>
      </c>
      <c r="D28" s="297">
        <v>40</v>
      </c>
      <c r="E28" s="297"/>
      <c r="F28" s="297"/>
      <c r="G28" s="297"/>
      <c r="H28" s="297">
        <v>30</v>
      </c>
      <c r="I28" s="297"/>
      <c r="J28" s="297">
        <v>10</v>
      </c>
      <c r="K28" s="297"/>
      <c r="L28" s="297"/>
      <c r="M28" s="297"/>
      <c r="N28" s="297">
        <v>7</v>
      </c>
      <c r="O28" s="297"/>
      <c r="P28" s="298"/>
      <c r="Q28" s="299">
        <f t="shared" si="0"/>
        <v>87</v>
      </c>
    </row>
    <row r="29" spans="1:17" s="288" customFormat="1" x14ac:dyDescent="0.25">
      <c r="A29" s="291">
        <v>25</v>
      </c>
      <c r="B29" s="307" t="s">
        <v>135</v>
      </c>
      <c r="C29" s="296" t="s">
        <v>136</v>
      </c>
      <c r="D29" s="297">
        <v>40</v>
      </c>
      <c r="E29" s="297"/>
      <c r="F29" s="297"/>
      <c r="G29" s="297"/>
      <c r="H29" s="297">
        <v>30</v>
      </c>
      <c r="I29" s="297"/>
      <c r="J29" s="297">
        <v>10</v>
      </c>
      <c r="K29" s="297"/>
      <c r="L29" s="297"/>
      <c r="M29" s="297"/>
      <c r="N29" s="297">
        <v>7</v>
      </c>
      <c r="O29" s="297"/>
      <c r="P29" s="298"/>
      <c r="Q29" s="299">
        <f t="shared" si="0"/>
        <v>87</v>
      </c>
    </row>
    <row r="30" spans="1:17" s="288" customFormat="1" x14ac:dyDescent="0.25">
      <c r="A30" s="291">
        <v>26</v>
      </c>
      <c r="B30" s="296" t="s">
        <v>95</v>
      </c>
      <c r="C30" s="296" t="s">
        <v>96</v>
      </c>
      <c r="D30" s="297">
        <v>40</v>
      </c>
      <c r="E30" s="297"/>
      <c r="F30" s="297"/>
      <c r="G30" s="297"/>
      <c r="H30" s="297">
        <v>30</v>
      </c>
      <c r="I30" s="297"/>
      <c r="J30" s="297">
        <v>10</v>
      </c>
      <c r="K30" s="297"/>
      <c r="L30" s="297"/>
      <c r="M30" s="297"/>
      <c r="N30" s="297">
        <v>7</v>
      </c>
      <c r="O30" s="297"/>
      <c r="P30" s="298"/>
      <c r="Q30" s="299">
        <f t="shared" si="0"/>
        <v>87</v>
      </c>
    </row>
    <row r="31" spans="1:17" s="288" customFormat="1" x14ac:dyDescent="0.25">
      <c r="A31" s="291">
        <v>27</v>
      </c>
      <c r="B31" s="308" t="s">
        <v>118</v>
      </c>
      <c r="C31" s="296" t="s">
        <v>119</v>
      </c>
      <c r="D31" s="297">
        <v>40</v>
      </c>
      <c r="E31" s="297"/>
      <c r="F31" s="297"/>
      <c r="G31" s="297"/>
      <c r="H31" s="297">
        <v>30</v>
      </c>
      <c r="I31" s="297"/>
      <c r="J31" s="297">
        <v>10</v>
      </c>
      <c r="K31" s="297"/>
      <c r="L31" s="297"/>
      <c r="M31" s="297"/>
      <c r="N31" s="297">
        <v>7</v>
      </c>
      <c r="O31" s="297"/>
      <c r="P31" s="298"/>
      <c r="Q31" s="299">
        <f t="shared" si="0"/>
        <v>87</v>
      </c>
    </row>
    <row r="32" spans="1:17" s="288" customFormat="1" x14ac:dyDescent="0.25">
      <c r="A32" s="291">
        <v>28</v>
      </c>
      <c r="B32" s="307" t="s">
        <v>137</v>
      </c>
      <c r="C32" s="296" t="s">
        <v>138</v>
      </c>
      <c r="D32" s="297">
        <v>40</v>
      </c>
      <c r="E32" s="297"/>
      <c r="F32" s="297"/>
      <c r="G32" s="297"/>
      <c r="H32" s="297">
        <v>30</v>
      </c>
      <c r="I32" s="297"/>
      <c r="J32" s="297">
        <v>10</v>
      </c>
      <c r="K32" s="297"/>
      <c r="L32" s="297"/>
      <c r="M32" s="297"/>
      <c r="N32" s="297">
        <v>7</v>
      </c>
      <c r="O32" s="297"/>
      <c r="P32" s="298"/>
      <c r="Q32" s="299">
        <f t="shared" si="0"/>
        <v>87</v>
      </c>
    </row>
    <row r="33" spans="1:21" s="288" customFormat="1" x14ac:dyDescent="0.25">
      <c r="A33" s="291">
        <v>29</v>
      </c>
      <c r="B33" s="296" t="s">
        <v>131</v>
      </c>
      <c r="C33" s="296" t="s">
        <v>132</v>
      </c>
      <c r="D33" s="297">
        <v>40</v>
      </c>
      <c r="E33" s="297"/>
      <c r="F33" s="297"/>
      <c r="G33" s="297"/>
      <c r="H33" s="297">
        <v>30</v>
      </c>
      <c r="I33" s="297"/>
      <c r="J33" s="297">
        <v>10</v>
      </c>
      <c r="K33" s="297"/>
      <c r="L33" s="297"/>
      <c r="M33" s="297"/>
      <c r="N33" s="297">
        <v>7</v>
      </c>
      <c r="O33" s="297"/>
      <c r="P33" s="298"/>
      <c r="Q33" s="299">
        <f t="shared" si="0"/>
        <v>87</v>
      </c>
    </row>
    <row r="34" spans="1:21" s="288" customFormat="1" x14ac:dyDescent="0.25">
      <c r="A34" s="291">
        <v>30</v>
      </c>
      <c r="B34" s="296" t="s">
        <v>80</v>
      </c>
      <c r="C34" s="296" t="s">
        <v>81</v>
      </c>
      <c r="D34" s="297">
        <v>40</v>
      </c>
      <c r="E34" s="297"/>
      <c r="F34" s="297"/>
      <c r="G34" s="297"/>
      <c r="H34" s="297">
        <v>30</v>
      </c>
      <c r="I34" s="297"/>
      <c r="J34" s="297">
        <v>10</v>
      </c>
      <c r="K34" s="297"/>
      <c r="L34" s="297"/>
      <c r="M34" s="297"/>
      <c r="N34" s="297">
        <v>7</v>
      </c>
      <c r="O34" s="297"/>
      <c r="P34" s="298"/>
      <c r="Q34" s="299">
        <f t="shared" si="0"/>
        <v>87</v>
      </c>
    </row>
    <row r="35" spans="1:21" s="288" customFormat="1" x14ac:dyDescent="0.25">
      <c r="A35" s="291">
        <v>31</v>
      </c>
      <c r="B35" s="296" t="s">
        <v>1301</v>
      </c>
      <c r="C35" s="296" t="s">
        <v>81</v>
      </c>
      <c r="D35" s="297">
        <v>40</v>
      </c>
      <c r="E35" s="297"/>
      <c r="F35" s="297"/>
      <c r="G35" s="297"/>
      <c r="H35" s="297">
        <v>30</v>
      </c>
      <c r="I35" s="297"/>
      <c r="J35" s="297">
        <v>10</v>
      </c>
      <c r="K35" s="297"/>
      <c r="L35" s="297"/>
      <c r="M35" s="297"/>
      <c r="N35" s="297">
        <v>7</v>
      </c>
      <c r="O35" s="297"/>
      <c r="P35" s="298"/>
      <c r="Q35" s="299">
        <f t="shared" si="0"/>
        <v>87</v>
      </c>
    </row>
    <row r="36" spans="1:21" s="288" customFormat="1" x14ac:dyDescent="0.25">
      <c r="A36" s="291">
        <v>32</v>
      </c>
      <c r="B36" s="296" t="s">
        <v>89</v>
      </c>
      <c r="C36" s="296" t="s">
        <v>90</v>
      </c>
      <c r="D36" s="297">
        <v>40</v>
      </c>
      <c r="E36" s="297"/>
      <c r="F36" s="297"/>
      <c r="G36" s="297"/>
      <c r="H36" s="297">
        <v>30</v>
      </c>
      <c r="I36" s="297"/>
      <c r="J36" s="297">
        <v>10</v>
      </c>
      <c r="K36" s="297"/>
      <c r="L36" s="297"/>
      <c r="M36" s="297"/>
      <c r="N36" s="297">
        <v>7</v>
      </c>
      <c r="O36" s="297"/>
      <c r="P36" s="298"/>
      <c r="Q36" s="299">
        <f t="shared" si="0"/>
        <v>87</v>
      </c>
    </row>
    <row r="37" spans="1:21" s="288" customFormat="1" x14ac:dyDescent="0.25">
      <c r="A37" s="291">
        <v>33</v>
      </c>
      <c r="B37" s="296" t="s">
        <v>55</v>
      </c>
      <c r="C37" s="296" t="s">
        <v>154</v>
      </c>
      <c r="D37" s="297">
        <v>40</v>
      </c>
      <c r="E37" s="297"/>
      <c r="F37" s="297"/>
      <c r="G37" s="297"/>
      <c r="H37" s="297">
        <v>30</v>
      </c>
      <c r="I37" s="297"/>
      <c r="J37" s="297">
        <v>10</v>
      </c>
      <c r="K37" s="297"/>
      <c r="L37" s="297"/>
      <c r="M37" s="297"/>
      <c r="N37" s="297">
        <v>7</v>
      </c>
      <c r="O37" s="297"/>
      <c r="P37" s="298"/>
      <c r="Q37" s="299">
        <f t="shared" si="0"/>
        <v>87</v>
      </c>
    </row>
    <row r="38" spans="1:21" s="288" customFormat="1" x14ac:dyDescent="0.25">
      <c r="A38" s="291">
        <v>34</v>
      </c>
      <c r="B38" s="298" t="s">
        <v>108</v>
      </c>
      <c r="C38" s="296" t="s">
        <v>109</v>
      </c>
      <c r="D38" s="297">
        <v>40</v>
      </c>
      <c r="E38" s="297"/>
      <c r="F38" s="297"/>
      <c r="G38" s="297"/>
      <c r="H38" s="297">
        <v>30</v>
      </c>
      <c r="I38" s="297"/>
      <c r="J38" s="297">
        <v>10</v>
      </c>
      <c r="K38" s="297"/>
      <c r="L38" s="297"/>
      <c r="M38" s="297"/>
      <c r="N38" s="297">
        <v>7</v>
      </c>
      <c r="O38" s="297"/>
      <c r="P38" s="298"/>
      <c r="Q38" s="299">
        <f t="shared" si="0"/>
        <v>87</v>
      </c>
    </row>
    <row r="39" spans="1:21" s="288" customFormat="1" x14ac:dyDescent="0.25">
      <c r="A39" s="291">
        <v>35</v>
      </c>
      <c r="B39" s="307" t="s">
        <v>73</v>
      </c>
      <c r="C39" s="296" t="s">
        <v>74</v>
      </c>
      <c r="D39" s="297">
        <v>40</v>
      </c>
      <c r="E39" s="297"/>
      <c r="F39" s="297"/>
      <c r="G39" s="297"/>
      <c r="H39" s="297">
        <v>30</v>
      </c>
      <c r="I39" s="297"/>
      <c r="J39" s="297">
        <v>10</v>
      </c>
      <c r="K39" s="297"/>
      <c r="L39" s="297"/>
      <c r="M39" s="297"/>
      <c r="N39" s="297">
        <v>7</v>
      </c>
      <c r="O39" s="297"/>
      <c r="P39" s="298"/>
      <c r="Q39" s="299">
        <f t="shared" si="0"/>
        <v>87</v>
      </c>
    </row>
    <row r="40" spans="1:21" s="288" customFormat="1" x14ac:dyDescent="0.25">
      <c r="A40" s="291">
        <v>36</v>
      </c>
      <c r="B40" s="307" t="s">
        <v>73</v>
      </c>
      <c r="C40" s="296" t="s">
        <v>74</v>
      </c>
      <c r="D40" s="297">
        <v>40</v>
      </c>
      <c r="E40" s="297"/>
      <c r="F40" s="297"/>
      <c r="G40" s="297"/>
      <c r="H40" s="297">
        <v>30</v>
      </c>
      <c r="I40" s="297"/>
      <c r="J40" s="297">
        <v>10</v>
      </c>
      <c r="K40" s="297"/>
      <c r="L40" s="297"/>
      <c r="M40" s="297"/>
      <c r="N40" s="297">
        <v>7</v>
      </c>
      <c r="O40" s="297"/>
      <c r="P40" s="298"/>
      <c r="Q40" s="299">
        <f t="shared" si="0"/>
        <v>87</v>
      </c>
    </row>
    <row r="41" spans="1:21" s="288" customFormat="1" x14ac:dyDescent="0.25">
      <c r="A41" s="291">
        <v>37</v>
      </c>
      <c r="B41" s="296" t="s">
        <v>89</v>
      </c>
      <c r="C41" s="296" t="s">
        <v>101</v>
      </c>
      <c r="D41" s="297">
        <v>40</v>
      </c>
      <c r="E41" s="297"/>
      <c r="F41" s="297"/>
      <c r="G41" s="297"/>
      <c r="H41" s="297">
        <v>30</v>
      </c>
      <c r="I41" s="297"/>
      <c r="J41" s="297">
        <v>10</v>
      </c>
      <c r="K41" s="297"/>
      <c r="L41" s="297"/>
      <c r="M41" s="297"/>
      <c r="N41" s="297">
        <v>7</v>
      </c>
      <c r="O41" s="297"/>
      <c r="P41" s="298"/>
      <c r="Q41" s="299">
        <f t="shared" si="0"/>
        <v>87</v>
      </c>
    </row>
    <row r="42" spans="1:21" s="288" customFormat="1" x14ac:dyDescent="0.25">
      <c r="A42" s="291">
        <v>38</v>
      </c>
      <c r="B42" s="296" t="s">
        <v>122</v>
      </c>
      <c r="C42" s="296" t="s">
        <v>123</v>
      </c>
      <c r="D42" s="297">
        <v>40</v>
      </c>
      <c r="E42" s="297"/>
      <c r="F42" s="297"/>
      <c r="G42" s="297"/>
      <c r="H42" s="297">
        <v>30</v>
      </c>
      <c r="I42" s="297"/>
      <c r="J42" s="297">
        <v>10</v>
      </c>
      <c r="K42" s="297"/>
      <c r="L42" s="297"/>
      <c r="M42" s="297"/>
      <c r="N42" s="297">
        <v>7</v>
      </c>
      <c r="O42" s="297"/>
      <c r="P42" s="298"/>
      <c r="Q42" s="299">
        <f t="shared" si="0"/>
        <v>87</v>
      </c>
    </row>
    <row r="43" spans="1:21" s="288" customFormat="1" x14ac:dyDescent="0.25">
      <c r="A43" s="291">
        <v>39</v>
      </c>
      <c r="B43" s="296" t="s">
        <v>180</v>
      </c>
      <c r="C43" s="296" t="s">
        <v>181</v>
      </c>
      <c r="D43" s="297">
        <v>40</v>
      </c>
      <c r="E43" s="297"/>
      <c r="F43" s="297"/>
      <c r="G43" s="297"/>
      <c r="H43" s="297">
        <v>30</v>
      </c>
      <c r="I43" s="297"/>
      <c r="J43" s="297">
        <v>10</v>
      </c>
      <c r="K43" s="297"/>
      <c r="L43" s="297"/>
      <c r="M43" s="297"/>
      <c r="N43" s="297">
        <v>7</v>
      </c>
      <c r="O43" s="297"/>
      <c r="P43" s="298"/>
      <c r="Q43" s="299">
        <f t="shared" si="0"/>
        <v>87</v>
      </c>
    </row>
    <row r="44" spans="1:21" s="288" customFormat="1" x14ac:dyDescent="0.25">
      <c r="A44" s="291">
        <v>40</v>
      </c>
      <c r="B44" s="296" t="s">
        <v>83</v>
      </c>
      <c r="C44" s="296" t="s">
        <v>84</v>
      </c>
      <c r="D44" s="297">
        <v>40</v>
      </c>
      <c r="E44" s="297"/>
      <c r="F44" s="297"/>
      <c r="G44" s="297"/>
      <c r="H44" s="297">
        <v>30</v>
      </c>
      <c r="I44" s="297"/>
      <c r="J44" s="297">
        <v>10</v>
      </c>
      <c r="K44" s="297"/>
      <c r="L44" s="297"/>
      <c r="M44" s="297"/>
      <c r="N44" s="297">
        <v>7</v>
      </c>
      <c r="O44" s="297"/>
      <c r="P44" s="298"/>
      <c r="Q44" s="299">
        <f t="shared" si="0"/>
        <v>87</v>
      </c>
    </row>
    <row r="45" spans="1:21" s="288" customFormat="1" x14ac:dyDescent="0.25">
      <c r="A45" s="291">
        <v>41</v>
      </c>
      <c r="B45" s="296" t="s">
        <v>133</v>
      </c>
      <c r="C45" s="296" t="s">
        <v>134</v>
      </c>
      <c r="D45" s="297">
        <v>40</v>
      </c>
      <c r="E45" s="297"/>
      <c r="F45" s="297"/>
      <c r="G45" s="297"/>
      <c r="H45" s="297">
        <v>30</v>
      </c>
      <c r="I45" s="297"/>
      <c r="J45" s="297">
        <v>10</v>
      </c>
      <c r="K45" s="297"/>
      <c r="L45" s="297"/>
      <c r="M45" s="297"/>
      <c r="N45" s="297">
        <v>7</v>
      </c>
      <c r="O45" s="297"/>
      <c r="P45" s="298"/>
      <c r="Q45" s="299">
        <f t="shared" si="0"/>
        <v>87</v>
      </c>
    </row>
    <row r="46" spans="1:21" s="288" customFormat="1" x14ac:dyDescent="0.25">
      <c r="A46" s="291">
        <v>42</v>
      </c>
      <c r="B46" s="296" t="s">
        <v>148</v>
      </c>
      <c r="C46" s="296" t="s">
        <v>149</v>
      </c>
      <c r="D46" s="297">
        <v>40</v>
      </c>
      <c r="E46" s="297"/>
      <c r="F46" s="297"/>
      <c r="G46" s="297"/>
      <c r="H46" s="297">
        <v>30</v>
      </c>
      <c r="I46" s="297"/>
      <c r="J46" s="297">
        <v>10</v>
      </c>
      <c r="K46" s="297"/>
      <c r="L46" s="297"/>
      <c r="M46" s="297"/>
      <c r="N46" s="297">
        <v>7</v>
      </c>
      <c r="O46" s="297"/>
      <c r="P46" s="298"/>
      <c r="Q46" s="299">
        <f t="shared" si="0"/>
        <v>87</v>
      </c>
    </row>
    <row r="47" spans="1:21" s="288" customFormat="1" x14ac:dyDescent="0.25">
      <c r="A47" s="291">
        <v>43</v>
      </c>
      <c r="B47" s="296" t="s">
        <v>85</v>
      </c>
      <c r="C47" s="296" t="s">
        <v>86</v>
      </c>
      <c r="D47" s="297">
        <v>40</v>
      </c>
      <c r="E47" s="297"/>
      <c r="F47" s="297"/>
      <c r="G47" s="297"/>
      <c r="H47" s="297">
        <v>30</v>
      </c>
      <c r="I47" s="297"/>
      <c r="J47" s="297">
        <v>10</v>
      </c>
      <c r="K47" s="297"/>
      <c r="L47" s="297"/>
      <c r="M47" s="297"/>
      <c r="N47" s="297">
        <v>7</v>
      </c>
      <c r="O47" s="297"/>
      <c r="P47" s="298"/>
      <c r="Q47" s="299">
        <f t="shared" si="0"/>
        <v>87</v>
      </c>
    </row>
    <row r="48" spans="1:21" s="288" customFormat="1" x14ac:dyDescent="0.25">
      <c r="A48" s="291">
        <v>44</v>
      </c>
      <c r="B48" s="296" t="s">
        <v>171</v>
      </c>
      <c r="C48" s="296" t="s">
        <v>142</v>
      </c>
      <c r="D48" s="297">
        <v>40</v>
      </c>
      <c r="E48" s="297"/>
      <c r="F48" s="297"/>
      <c r="G48" s="297"/>
      <c r="H48" s="297">
        <v>30</v>
      </c>
      <c r="I48" s="297"/>
      <c r="J48" s="297">
        <v>10</v>
      </c>
      <c r="K48" s="297"/>
      <c r="L48" s="297"/>
      <c r="M48" s="297"/>
      <c r="N48" s="297">
        <v>7</v>
      </c>
      <c r="O48" s="297"/>
      <c r="P48" s="298"/>
      <c r="Q48" s="299">
        <f>SUM(D48:O48)</f>
        <v>87</v>
      </c>
      <c r="R48" s="287"/>
      <c r="S48" s="287"/>
      <c r="T48" s="287"/>
      <c r="U48" s="287"/>
    </row>
    <row r="49" spans="1:17" s="288" customFormat="1" x14ac:dyDescent="0.25">
      <c r="A49" s="291">
        <v>45</v>
      </c>
      <c r="B49" s="307" t="s">
        <v>141</v>
      </c>
      <c r="C49" s="296" t="s">
        <v>142</v>
      </c>
      <c r="D49" s="297">
        <v>40</v>
      </c>
      <c r="E49" s="297"/>
      <c r="F49" s="297"/>
      <c r="G49" s="297"/>
      <c r="H49" s="297">
        <v>30</v>
      </c>
      <c r="I49" s="297"/>
      <c r="J49" s="297">
        <v>10</v>
      </c>
      <c r="K49" s="297"/>
      <c r="L49" s="297"/>
      <c r="M49" s="297"/>
      <c r="N49" s="297">
        <v>7</v>
      </c>
      <c r="O49" s="297"/>
      <c r="P49" s="298"/>
      <c r="Q49" s="299">
        <f t="shared" si="0"/>
        <v>87</v>
      </c>
    </row>
    <row r="50" spans="1:17" s="288" customFormat="1" x14ac:dyDescent="0.25">
      <c r="A50" s="291">
        <v>46</v>
      </c>
      <c r="B50" s="296" t="s">
        <v>75</v>
      </c>
      <c r="C50" s="296" t="s">
        <v>76</v>
      </c>
      <c r="D50" s="297">
        <v>40</v>
      </c>
      <c r="E50" s="297"/>
      <c r="F50" s="297"/>
      <c r="G50" s="297"/>
      <c r="H50" s="297">
        <v>30</v>
      </c>
      <c r="I50" s="297"/>
      <c r="J50" s="297">
        <v>10</v>
      </c>
      <c r="K50" s="297"/>
      <c r="L50" s="297"/>
      <c r="M50" s="297"/>
      <c r="N50" s="297">
        <v>7</v>
      </c>
      <c r="O50" s="297"/>
      <c r="P50" s="298"/>
      <c r="Q50" s="299">
        <f t="shared" si="0"/>
        <v>87</v>
      </c>
    </row>
    <row r="51" spans="1:17" s="288" customFormat="1" x14ac:dyDescent="0.25">
      <c r="A51" s="291">
        <v>47</v>
      </c>
      <c r="B51" s="296" t="s">
        <v>82</v>
      </c>
      <c r="C51" s="296" t="s">
        <v>76</v>
      </c>
      <c r="D51" s="297">
        <v>40</v>
      </c>
      <c r="E51" s="297"/>
      <c r="F51" s="297"/>
      <c r="G51" s="297"/>
      <c r="H51" s="297">
        <v>30</v>
      </c>
      <c r="I51" s="297"/>
      <c r="J51" s="297">
        <v>10</v>
      </c>
      <c r="K51" s="297"/>
      <c r="L51" s="297"/>
      <c r="M51" s="297"/>
      <c r="N51" s="297">
        <v>7</v>
      </c>
      <c r="O51" s="297"/>
      <c r="P51" s="298"/>
      <c r="Q51" s="299">
        <f t="shared" si="0"/>
        <v>87</v>
      </c>
    </row>
    <row r="52" spans="1:17" s="288" customFormat="1" x14ac:dyDescent="0.25">
      <c r="A52" s="291">
        <v>48</v>
      </c>
      <c r="B52" s="298" t="s">
        <v>110</v>
      </c>
      <c r="C52" s="296" t="s">
        <v>111</v>
      </c>
      <c r="D52" s="297">
        <v>40</v>
      </c>
      <c r="E52" s="297"/>
      <c r="F52" s="297"/>
      <c r="G52" s="297"/>
      <c r="H52" s="297">
        <v>30</v>
      </c>
      <c r="I52" s="297"/>
      <c r="J52" s="297">
        <v>10</v>
      </c>
      <c r="K52" s="297"/>
      <c r="L52" s="297"/>
      <c r="M52" s="297"/>
      <c r="N52" s="297">
        <v>7</v>
      </c>
      <c r="O52" s="297"/>
      <c r="P52" s="298"/>
      <c r="Q52" s="299">
        <f t="shared" si="0"/>
        <v>87</v>
      </c>
    </row>
    <row r="53" spans="1:17" s="288" customFormat="1" x14ac:dyDescent="0.25">
      <c r="A53" s="291">
        <v>49</v>
      </c>
      <c r="B53" s="296" t="s">
        <v>130</v>
      </c>
      <c r="C53" s="296" t="s">
        <v>111</v>
      </c>
      <c r="D53" s="297">
        <v>40</v>
      </c>
      <c r="E53" s="297"/>
      <c r="F53" s="297"/>
      <c r="G53" s="297"/>
      <c r="H53" s="297">
        <v>30</v>
      </c>
      <c r="I53" s="297"/>
      <c r="J53" s="297">
        <v>10</v>
      </c>
      <c r="K53" s="297"/>
      <c r="L53" s="297"/>
      <c r="M53" s="297"/>
      <c r="N53" s="297">
        <v>7</v>
      </c>
      <c r="O53" s="297"/>
      <c r="P53" s="298"/>
      <c r="Q53" s="299">
        <f t="shared" si="0"/>
        <v>87</v>
      </c>
    </row>
    <row r="54" spans="1:17" s="288" customFormat="1" x14ac:dyDescent="0.25">
      <c r="A54" s="291">
        <v>50</v>
      </c>
      <c r="B54" s="296" t="s">
        <v>93</v>
      </c>
      <c r="C54" s="296" t="s">
        <v>94</v>
      </c>
      <c r="D54" s="297">
        <v>40</v>
      </c>
      <c r="E54" s="297"/>
      <c r="F54" s="297"/>
      <c r="G54" s="297"/>
      <c r="H54" s="297">
        <v>30</v>
      </c>
      <c r="I54" s="297"/>
      <c r="J54" s="297">
        <v>10</v>
      </c>
      <c r="K54" s="297"/>
      <c r="L54" s="297"/>
      <c r="M54" s="297"/>
      <c r="N54" s="297">
        <v>7</v>
      </c>
      <c r="O54" s="297"/>
      <c r="P54" s="298"/>
      <c r="Q54" s="299">
        <f t="shared" si="0"/>
        <v>87</v>
      </c>
    </row>
    <row r="55" spans="1:17" s="288" customFormat="1" x14ac:dyDescent="0.25">
      <c r="A55" s="291">
        <v>51</v>
      </c>
      <c r="B55" s="296" t="s">
        <v>87</v>
      </c>
      <c r="C55" s="296" t="s">
        <v>88</v>
      </c>
      <c r="D55" s="297">
        <v>40</v>
      </c>
      <c r="E55" s="297"/>
      <c r="F55" s="297"/>
      <c r="G55" s="297"/>
      <c r="H55" s="297">
        <v>30</v>
      </c>
      <c r="I55" s="297"/>
      <c r="J55" s="297">
        <v>10</v>
      </c>
      <c r="K55" s="297"/>
      <c r="L55" s="297"/>
      <c r="M55" s="297"/>
      <c r="N55" s="297">
        <v>7</v>
      </c>
      <c r="O55" s="297"/>
      <c r="P55" s="298"/>
      <c r="Q55" s="299">
        <f t="shared" si="0"/>
        <v>87</v>
      </c>
    </row>
    <row r="56" spans="1:17" s="288" customFormat="1" x14ac:dyDescent="0.25">
      <c r="A56" s="291">
        <v>52</v>
      </c>
      <c r="B56" s="307" t="s">
        <v>145</v>
      </c>
      <c r="C56" s="296" t="s">
        <v>146</v>
      </c>
      <c r="D56" s="297">
        <v>40</v>
      </c>
      <c r="E56" s="297"/>
      <c r="F56" s="297"/>
      <c r="G56" s="297"/>
      <c r="H56" s="297">
        <v>30</v>
      </c>
      <c r="I56" s="297"/>
      <c r="J56" s="297">
        <v>10</v>
      </c>
      <c r="K56" s="297"/>
      <c r="L56" s="297"/>
      <c r="M56" s="297"/>
      <c r="N56" s="297">
        <v>7</v>
      </c>
      <c r="O56" s="297"/>
      <c r="P56" s="298"/>
      <c r="Q56" s="299">
        <f t="shared" si="0"/>
        <v>87</v>
      </c>
    </row>
    <row r="57" spans="1:17" s="288" customFormat="1" x14ac:dyDescent="0.25">
      <c r="A57" s="291">
        <v>53</v>
      </c>
      <c r="B57" s="296" t="s">
        <v>71</v>
      </c>
      <c r="C57" s="296" t="s">
        <v>72</v>
      </c>
      <c r="D57" s="297">
        <v>40</v>
      </c>
      <c r="E57" s="297"/>
      <c r="F57" s="297"/>
      <c r="G57" s="297"/>
      <c r="H57" s="297">
        <v>30</v>
      </c>
      <c r="I57" s="297"/>
      <c r="J57" s="297">
        <v>10</v>
      </c>
      <c r="K57" s="297"/>
      <c r="L57" s="297"/>
      <c r="M57" s="297"/>
      <c r="N57" s="297">
        <v>7</v>
      </c>
      <c r="O57" s="297"/>
      <c r="P57" s="298"/>
      <c r="Q57" s="299">
        <f t="shared" si="0"/>
        <v>87</v>
      </c>
    </row>
    <row r="58" spans="1:17" s="288" customFormat="1" x14ac:dyDescent="0.25">
      <c r="A58" s="291">
        <v>54</v>
      </c>
      <c r="B58" s="296" t="s">
        <v>150</v>
      </c>
      <c r="C58" s="296" t="s">
        <v>72</v>
      </c>
      <c r="D58" s="297">
        <v>40</v>
      </c>
      <c r="E58" s="297"/>
      <c r="F58" s="297"/>
      <c r="G58" s="297"/>
      <c r="H58" s="297">
        <v>30</v>
      </c>
      <c r="I58" s="297"/>
      <c r="J58" s="297">
        <v>10</v>
      </c>
      <c r="K58" s="297"/>
      <c r="L58" s="297"/>
      <c r="M58" s="297"/>
      <c r="N58" s="297">
        <v>7</v>
      </c>
      <c r="O58" s="297"/>
      <c r="P58" s="298"/>
      <c r="Q58" s="299">
        <f t="shared" si="0"/>
        <v>87</v>
      </c>
    </row>
    <row r="59" spans="1:17" s="288" customFormat="1" x14ac:dyDescent="0.25">
      <c r="A59" s="291">
        <v>55</v>
      </c>
      <c r="B59" s="307" t="s">
        <v>151</v>
      </c>
      <c r="C59" s="296" t="s">
        <v>152</v>
      </c>
      <c r="D59" s="297">
        <v>40</v>
      </c>
      <c r="E59" s="297"/>
      <c r="F59" s="297"/>
      <c r="G59" s="297"/>
      <c r="H59" s="297">
        <v>30</v>
      </c>
      <c r="I59" s="297"/>
      <c r="J59" s="297">
        <v>10</v>
      </c>
      <c r="K59" s="297"/>
      <c r="L59" s="297"/>
      <c r="M59" s="297"/>
      <c r="N59" s="297">
        <v>7</v>
      </c>
      <c r="O59" s="297"/>
      <c r="P59" s="298"/>
      <c r="Q59" s="299">
        <f t="shared" si="0"/>
        <v>87</v>
      </c>
    </row>
    <row r="60" spans="1:17" s="288" customFormat="1" x14ac:dyDescent="0.25">
      <c r="A60" s="291">
        <v>56</v>
      </c>
      <c r="B60" s="296" t="s">
        <v>91</v>
      </c>
      <c r="C60" s="296" t="s">
        <v>92</v>
      </c>
      <c r="D60" s="297">
        <v>40</v>
      </c>
      <c r="E60" s="297"/>
      <c r="F60" s="297"/>
      <c r="G60" s="297"/>
      <c r="H60" s="297">
        <v>30</v>
      </c>
      <c r="I60" s="297"/>
      <c r="J60" s="297">
        <v>10</v>
      </c>
      <c r="K60" s="297"/>
      <c r="L60" s="297"/>
      <c r="M60" s="297"/>
      <c r="N60" s="297">
        <v>7</v>
      </c>
      <c r="O60" s="297"/>
      <c r="P60" s="298"/>
      <c r="Q60" s="299">
        <f t="shared" si="0"/>
        <v>87</v>
      </c>
    </row>
    <row r="61" spans="1:17" s="288" customFormat="1" x14ac:dyDescent="0.25">
      <c r="A61" s="291">
        <v>57</v>
      </c>
      <c r="B61" s="296" t="s">
        <v>78</v>
      </c>
      <c r="C61" s="296" t="s">
        <v>79</v>
      </c>
      <c r="D61" s="297">
        <v>40</v>
      </c>
      <c r="E61" s="297"/>
      <c r="F61" s="297"/>
      <c r="G61" s="297"/>
      <c r="H61" s="297">
        <v>30</v>
      </c>
      <c r="I61" s="297"/>
      <c r="J61" s="297">
        <v>10</v>
      </c>
      <c r="K61" s="297"/>
      <c r="L61" s="297"/>
      <c r="M61" s="297"/>
      <c r="N61" s="297">
        <v>7</v>
      </c>
      <c r="O61" s="297"/>
      <c r="P61" s="298"/>
      <c r="Q61" s="299">
        <f t="shared" si="0"/>
        <v>87</v>
      </c>
    </row>
    <row r="62" spans="1:17" s="288" customFormat="1" x14ac:dyDescent="0.25">
      <c r="A62" s="291">
        <v>58</v>
      </c>
      <c r="B62" s="307" t="s">
        <v>65</v>
      </c>
      <c r="C62" s="296" t="s">
        <v>66</v>
      </c>
      <c r="D62" s="297">
        <v>40</v>
      </c>
      <c r="E62" s="297"/>
      <c r="F62" s="297"/>
      <c r="G62" s="297"/>
      <c r="H62" s="297">
        <v>30</v>
      </c>
      <c r="I62" s="297"/>
      <c r="J62" s="297">
        <v>10</v>
      </c>
      <c r="K62" s="297"/>
      <c r="L62" s="297"/>
      <c r="M62" s="297"/>
      <c r="N62" s="297">
        <v>7</v>
      </c>
      <c r="O62" s="297"/>
      <c r="P62" s="298"/>
      <c r="Q62" s="299">
        <f t="shared" si="0"/>
        <v>87</v>
      </c>
    </row>
    <row r="63" spans="1:17" s="288" customFormat="1" x14ac:dyDescent="0.25">
      <c r="A63" s="291">
        <v>59</v>
      </c>
      <c r="B63" s="298" t="s">
        <v>112</v>
      </c>
      <c r="C63" s="296" t="s">
        <v>113</v>
      </c>
      <c r="D63" s="297">
        <v>40</v>
      </c>
      <c r="E63" s="297"/>
      <c r="F63" s="297"/>
      <c r="G63" s="297"/>
      <c r="H63" s="297">
        <v>30</v>
      </c>
      <c r="I63" s="297"/>
      <c r="J63" s="297">
        <v>10</v>
      </c>
      <c r="K63" s="297"/>
      <c r="L63" s="297"/>
      <c r="M63" s="297"/>
      <c r="N63" s="297">
        <v>7</v>
      </c>
      <c r="O63" s="297"/>
      <c r="P63" s="298"/>
      <c r="Q63" s="299">
        <f t="shared" si="0"/>
        <v>87</v>
      </c>
    </row>
    <row r="64" spans="1:17" s="288" customFormat="1" x14ac:dyDescent="0.25">
      <c r="A64" s="291">
        <v>60</v>
      </c>
      <c r="B64" s="307" t="s">
        <v>139</v>
      </c>
      <c r="C64" s="296" t="s">
        <v>140</v>
      </c>
      <c r="D64" s="297">
        <v>40</v>
      </c>
      <c r="E64" s="297"/>
      <c r="F64" s="297"/>
      <c r="G64" s="297"/>
      <c r="H64" s="297">
        <v>30</v>
      </c>
      <c r="I64" s="297"/>
      <c r="J64" s="297">
        <v>10</v>
      </c>
      <c r="K64" s="297"/>
      <c r="L64" s="297"/>
      <c r="M64" s="297"/>
      <c r="N64" s="297">
        <v>7</v>
      </c>
      <c r="O64" s="297"/>
      <c r="P64" s="298"/>
      <c r="Q64" s="299">
        <f t="shared" si="0"/>
        <v>87</v>
      </c>
    </row>
    <row r="65" spans="1:21" s="288" customFormat="1" x14ac:dyDescent="0.25">
      <c r="A65" s="291">
        <v>61</v>
      </c>
      <c r="B65" s="307" t="s">
        <v>153</v>
      </c>
      <c r="C65" s="296" t="s">
        <v>140</v>
      </c>
      <c r="D65" s="297">
        <v>40</v>
      </c>
      <c r="E65" s="297"/>
      <c r="F65" s="297"/>
      <c r="G65" s="297"/>
      <c r="H65" s="297">
        <v>30</v>
      </c>
      <c r="I65" s="297"/>
      <c r="J65" s="297">
        <v>10</v>
      </c>
      <c r="K65" s="297"/>
      <c r="L65" s="297"/>
      <c r="M65" s="297"/>
      <c r="N65" s="297">
        <v>7</v>
      </c>
      <c r="O65" s="297"/>
      <c r="P65" s="298"/>
      <c r="Q65" s="299">
        <f t="shared" si="0"/>
        <v>87</v>
      </c>
    </row>
    <row r="66" spans="1:21" s="288" customFormat="1" x14ac:dyDescent="0.25">
      <c r="A66" s="291">
        <v>62</v>
      </c>
      <c r="B66" s="307" t="s">
        <v>120</v>
      </c>
      <c r="C66" s="296" t="s">
        <v>121</v>
      </c>
      <c r="D66" s="297">
        <v>40</v>
      </c>
      <c r="E66" s="297"/>
      <c r="F66" s="297"/>
      <c r="G66" s="297"/>
      <c r="H66" s="297">
        <v>30</v>
      </c>
      <c r="I66" s="297"/>
      <c r="J66" s="297">
        <v>10</v>
      </c>
      <c r="K66" s="297"/>
      <c r="L66" s="297"/>
      <c r="M66" s="297"/>
      <c r="N66" s="297">
        <v>7</v>
      </c>
      <c r="O66" s="297"/>
      <c r="P66" s="298"/>
      <c r="Q66" s="299">
        <f t="shared" si="0"/>
        <v>87</v>
      </c>
    </row>
    <row r="67" spans="1:21" s="288" customFormat="1" x14ac:dyDescent="0.25">
      <c r="A67" s="291">
        <v>63</v>
      </c>
      <c r="B67" s="296" t="s">
        <v>147</v>
      </c>
      <c r="C67" s="296" t="s">
        <v>121</v>
      </c>
      <c r="D67" s="297">
        <v>40</v>
      </c>
      <c r="E67" s="297"/>
      <c r="F67" s="297"/>
      <c r="G67" s="297"/>
      <c r="H67" s="297">
        <v>30</v>
      </c>
      <c r="I67" s="297"/>
      <c r="J67" s="297">
        <v>10</v>
      </c>
      <c r="K67" s="297"/>
      <c r="L67" s="297"/>
      <c r="M67" s="297"/>
      <c r="N67" s="297">
        <v>7</v>
      </c>
      <c r="O67" s="297"/>
      <c r="P67" s="298"/>
      <c r="Q67" s="299">
        <f t="shared" si="0"/>
        <v>87</v>
      </c>
    </row>
    <row r="68" spans="1:21" s="288" customFormat="1" x14ac:dyDescent="0.25">
      <c r="A68" s="291">
        <v>64</v>
      </c>
      <c r="B68" s="296" t="s">
        <v>158</v>
      </c>
      <c r="C68" s="296" t="s">
        <v>159</v>
      </c>
      <c r="D68" s="297">
        <v>40</v>
      </c>
      <c r="E68" s="297"/>
      <c r="F68" s="297"/>
      <c r="G68" s="297"/>
      <c r="H68" s="297">
        <v>30</v>
      </c>
      <c r="I68" s="297"/>
      <c r="J68" s="297">
        <v>10</v>
      </c>
      <c r="K68" s="297"/>
      <c r="L68" s="297"/>
      <c r="M68" s="297"/>
      <c r="N68" s="297">
        <v>7</v>
      </c>
      <c r="O68" s="297"/>
      <c r="P68" s="298"/>
      <c r="Q68" s="299">
        <f t="shared" si="0"/>
        <v>87</v>
      </c>
    </row>
    <row r="69" spans="1:21" s="288" customFormat="1" x14ac:dyDescent="0.25">
      <c r="A69" s="291">
        <v>65</v>
      </c>
      <c r="B69" s="309" t="s">
        <v>389</v>
      </c>
      <c r="C69" s="310" t="s">
        <v>390</v>
      </c>
      <c r="D69" s="297">
        <v>40</v>
      </c>
      <c r="E69" s="297"/>
      <c r="F69" s="297"/>
      <c r="G69" s="297"/>
      <c r="H69" s="297">
        <v>30</v>
      </c>
      <c r="I69" s="297"/>
      <c r="J69" s="297">
        <v>10</v>
      </c>
      <c r="K69" s="297"/>
      <c r="L69" s="297"/>
      <c r="M69" s="297"/>
      <c r="N69" s="297">
        <v>7</v>
      </c>
      <c r="O69" s="297"/>
      <c r="P69" s="298"/>
      <c r="Q69" s="299">
        <f>SUM(D69:O69)</f>
        <v>87</v>
      </c>
    </row>
    <row r="70" spans="1:21" s="288" customFormat="1" ht="17.25" customHeight="1" x14ac:dyDescent="0.25">
      <c r="A70" s="291">
        <v>66</v>
      </c>
      <c r="B70" s="296" t="s">
        <v>89</v>
      </c>
      <c r="C70" s="296" t="s">
        <v>382</v>
      </c>
      <c r="D70" s="297">
        <v>40</v>
      </c>
      <c r="E70" s="297"/>
      <c r="F70" s="297"/>
      <c r="G70" s="297"/>
      <c r="H70" s="297">
        <v>30</v>
      </c>
      <c r="I70" s="297"/>
      <c r="J70" s="297">
        <v>10</v>
      </c>
      <c r="K70" s="297"/>
      <c r="L70" s="297"/>
      <c r="M70" s="297"/>
      <c r="N70" s="297"/>
      <c r="O70" s="297">
        <v>5</v>
      </c>
      <c r="P70" s="298"/>
      <c r="Q70" s="299">
        <f>SUM(D70:O70)</f>
        <v>85</v>
      </c>
    </row>
    <row r="71" spans="1:21" s="288" customFormat="1" x14ac:dyDescent="0.25">
      <c r="A71" s="291">
        <v>67</v>
      </c>
      <c r="B71" s="296" t="s">
        <v>89</v>
      </c>
      <c r="C71" s="296" t="s">
        <v>165</v>
      </c>
      <c r="D71" s="297">
        <v>40</v>
      </c>
      <c r="E71" s="297"/>
      <c r="F71" s="297"/>
      <c r="G71" s="297"/>
      <c r="H71" s="297">
        <v>30</v>
      </c>
      <c r="I71" s="297"/>
      <c r="J71" s="297">
        <v>10</v>
      </c>
      <c r="K71" s="297"/>
      <c r="L71" s="297"/>
      <c r="M71" s="297"/>
      <c r="N71" s="297"/>
      <c r="O71" s="297">
        <v>5</v>
      </c>
      <c r="P71" s="298"/>
      <c r="Q71" s="299">
        <f t="shared" si="0"/>
        <v>85</v>
      </c>
      <c r="R71" s="287"/>
      <c r="S71" s="287"/>
      <c r="T71" s="287"/>
      <c r="U71" s="287"/>
    </row>
    <row r="72" spans="1:21" s="288" customFormat="1" x14ac:dyDescent="0.25">
      <c r="A72" s="291">
        <v>68</v>
      </c>
      <c r="B72" s="296" t="s">
        <v>191</v>
      </c>
      <c r="C72" s="296" t="s">
        <v>105</v>
      </c>
      <c r="D72" s="297">
        <v>40</v>
      </c>
      <c r="E72" s="297"/>
      <c r="F72" s="297"/>
      <c r="G72" s="297"/>
      <c r="H72" s="297">
        <v>30</v>
      </c>
      <c r="I72" s="297"/>
      <c r="J72" s="297">
        <v>10</v>
      </c>
      <c r="K72" s="297"/>
      <c r="L72" s="297"/>
      <c r="M72" s="297"/>
      <c r="N72" s="297"/>
      <c r="O72" s="297">
        <v>5</v>
      </c>
      <c r="P72" s="298"/>
      <c r="Q72" s="299">
        <f t="shared" si="0"/>
        <v>85</v>
      </c>
      <c r="R72" s="287"/>
      <c r="S72" s="287"/>
      <c r="T72" s="287"/>
      <c r="U72" s="287"/>
    </row>
    <row r="73" spans="1:21" s="288" customFormat="1" x14ac:dyDescent="0.25">
      <c r="A73" s="291">
        <v>69</v>
      </c>
      <c r="B73" s="296" t="s">
        <v>192</v>
      </c>
      <c r="C73" s="296" t="s">
        <v>100</v>
      </c>
      <c r="D73" s="297">
        <v>40</v>
      </c>
      <c r="E73" s="297"/>
      <c r="F73" s="297"/>
      <c r="G73" s="297"/>
      <c r="H73" s="297">
        <v>30</v>
      </c>
      <c r="I73" s="297"/>
      <c r="J73" s="297">
        <v>10</v>
      </c>
      <c r="K73" s="297"/>
      <c r="L73" s="297"/>
      <c r="M73" s="297"/>
      <c r="N73" s="297"/>
      <c r="O73" s="297">
        <v>5</v>
      </c>
      <c r="P73" s="298"/>
      <c r="Q73" s="299">
        <f t="shared" si="0"/>
        <v>85</v>
      </c>
      <c r="R73" s="287"/>
      <c r="S73" s="287"/>
      <c r="T73" s="287"/>
      <c r="U73" s="287"/>
    </row>
    <row r="74" spans="1:21" s="288" customFormat="1" x14ac:dyDescent="0.25">
      <c r="A74" s="291">
        <v>70</v>
      </c>
      <c r="B74" s="298" t="s">
        <v>197</v>
      </c>
      <c r="C74" s="296" t="s">
        <v>198</v>
      </c>
      <c r="D74" s="297">
        <v>40</v>
      </c>
      <c r="E74" s="297"/>
      <c r="F74" s="297"/>
      <c r="G74" s="297"/>
      <c r="H74" s="297">
        <v>30</v>
      </c>
      <c r="I74" s="297"/>
      <c r="J74" s="297">
        <v>10</v>
      </c>
      <c r="K74" s="297"/>
      <c r="L74" s="297"/>
      <c r="M74" s="297"/>
      <c r="N74" s="297"/>
      <c r="O74" s="297">
        <v>5</v>
      </c>
      <c r="P74" s="298"/>
      <c r="Q74" s="299">
        <f t="shared" si="0"/>
        <v>85</v>
      </c>
      <c r="R74" s="287"/>
      <c r="S74" s="287"/>
      <c r="T74" s="287"/>
      <c r="U74" s="287"/>
    </row>
    <row r="75" spans="1:21" s="288" customFormat="1" x14ac:dyDescent="0.25">
      <c r="A75" s="291">
        <v>71</v>
      </c>
      <c r="B75" s="298" t="s">
        <v>155</v>
      </c>
      <c r="C75" s="296" t="s">
        <v>156</v>
      </c>
      <c r="D75" s="297">
        <v>40</v>
      </c>
      <c r="E75" s="297"/>
      <c r="F75" s="297"/>
      <c r="G75" s="297"/>
      <c r="H75" s="297">
        <v>30</v>
      </c>
      <c r="I75" s="297"/>
      <c r="J75" s="297">
        <v>10</v>
      </c>
      <c r="K75" s="297"/>
      <c r="L75" s="297"/>
      <c r="M75" s="297"/>
      <c r="N75" s="297"/>
      <c r="O75" s="297">
        <v>5</v>
      </c>
      <c r="P75" s="298"/>
      <c r="Q75" s="299">
        <f t="shared" si="0"/>
        <v>85</v>
      </c>
      <c r="R75" s="287"/>
      <c r="S75" s="287"/>
      <c r="T75" s="287"/>
      <c r="U75" s="287"/>
    </row>
    <row r="76" spans="1:21" s="288" customFormat="1" x14ac:dyDescent="0.25">
      <c r="A76" s="291">
        <v>72</v>
      </c>
      <c r="B76" s="296" t="s">
        <v>193</v>
      </c>
      <c r="C76" s="296" t="s">
        <v>194</v>
      </c>
      <c r="D76" s="297">
        <v>40</v>
      </c>
      <c r="E76" s="297"/>
      <c r="F76" s="297"/>
      <c r="G76" s="297"/>
      <c r="H76" s="297">
        <v>30</v>
      </c>
      <c r="I76" s="297"/>
      <c r="J76" s="297">
        <v>10</v>
      </c>
      <c r="K76" s="297"/>
      <c r="L76" s="297"/>
      <c r="M76" s="297"/>
      <c r="N76" s="297"/>
      <c r="O76" s="297">
        <v>5</v>
      </c>
      <c r="P76" s="298"/>
      <c r="Q76" s="299">
        <f t="shared" si="0"/>
        <v>85</v>
      </c>
      <c r="R76" s="287"/>
      <c r="S76" s="287"/>
      <c r="T76" s="287"/>
      <c r="U76" s="287"/>
    </row>
    <row r="77" spans="1:21" s="288" customFormat="1" x14ac:dyDescent="0.25">
      <c r="A77" s="291">
        <v>73</v>
      </c>
      <c r="B77" s="296" t="s">
        <v>178</v>
      </c>
      <c r="C77" s="296" t="s">
        <v>179</v>
      </c>
      <c r="D77" s="297">
        <v>40</v>
      </c>
      <c r="E77" s="297"/>
      <c r="F77" s="297"/>
      <c r="G77" s="297"/>
      <c r="H77" s="297">
        <v>30</v>
      </c>
      <c r="I77" s="297"/>
      <c r="J77" s="297">
        <v>10</v>
      </c>
      <c r="K77" s="297"/>
      <c r="L77" s="297"/>
      <c r="M77" s="297"/>
      <c r="N77" s="297"/>
      <c r="O77" s="297">
        <v>5</v>
      </c>
      <c r="P77" s="298"/>
      <c r="Q77" s="299">
        <f t="shared" ref="Q77:Q139" si="1">SUM(D77:O77)</f>
        <v>85</v>
      </c>
      <c r="R77" s="287"/>
      <c r="S77" s="287"/>
      <c r="T77" s="287"/>
      <c r="U77" s="287"/>
    </row>
    <row r="78" spans="1:21" s="288" customFormat="1" ht="18.75" customHeight="1" x14ac:dyDescent="0.25">
      <c r="A78" s="291">
        <v>74</v>
      </c>
      <c r="B78" s="308" t="s">
        <v>212</v>
      </c>
      <c r="C78" s="296" t="s">
        <v>70</v>
      </c>
      <c r="D78" s="297">
        <v>40</v>
      </c>
      <c r="E78" s="297"/>
      <c r="F78" s="297"/>
      <c r="G78" s="297"/>
      <c r="H78" s="297">
        <v>30</v>
      </c>
      <c r="I78" s="297"/>
      <c r="J78" s="297">
        <v>10</v>
      </c>
      <c r="K78" s="297"/>
      <c r="L78" s="297"/>
      <c r="M78" s="297"/>
      <c r="N78" s="297"/>
      <c r="O78" s="297">
        <v>5</v>
      </c>
      <c r="P78" s="298"/>
      <c r="Q78" s="299">
        <f t="shared" si="1"/>
        <v>85</v>
      </c>
      <c r="R78" s="287"/>
      <c r="S78" s="287"/>
      <c r="T78" s="287"/>
      <c r="U78" s="287"/>
    </row>
    <row r="79" spans="1:21" s="288" customFormat="1" x14ac:dyDescent="0.25">
      <c r="A79" s="291">
        <v>75</v>
      </c>
      <c r="B79" s="296" t="s">
        <v>223</v>
      </c>
      <c r="C79" s="296" t="s">
        <v>224</v>
      </c>
      <c r="D79" s="297">
        <v>40</v>
      </c>
      <c r="E79" s="297"/>
      <c r="F79" s="297"/>
      <c r="G79" s="297"/>
      <c r="H79" s="297">
        <v>30</v>
      </c>
      <c r="I79" s="297"/>
      <c r="J79" s="297">
        <v>10</v>
      </c>
      <c r="K79" s="297"/>
      <c r="L79" s="297"/>
      <c r="M79" s="297"/>
      <c r="N79" s="297"/>
      <c r="O79" s="297">
        <v>5</v>
      </c>
      <c r="P79" s="298"/>
      <c r="Q79" s="299">
        <f t="shared" si="1"/>
        <v>85</v>
      </c>
      <c r="R79" s="287"/>
      <c r="S79" s="287"/>
      <c r="T79" s="287"/>
      <c r="U79" s="287"/>
    </row>
    <row r="80" spans="1:21" s="288" customFormat="1" x14ac:dyDescent="0.25">
      <c r="A80" s="291">
        <v>76</v>
      </c>
      <c r="B80" s="296" t="s">
        <v>89</v>
      </c>
      <c r="C80" s="296" t="s">
        <v>195</v>
      </c>
      <c r="D80" s="297">
        <v>40</v>
      </c>
      <c r="E80" s="297"/>
      <c r="F80" s="297"/>
      <c r="G80" s="297"/>
      <c r="H80" s="297">
        <v>30</v>
      </c>
      <c r="I80" s="297"/>
      <c r="J80" s="297">
        <v>10</v>
      </c>
      <c r="K80" s="297"/>
      <c r="L80" s="297"/>
      <c r="M80" s="297"/>
      <c r="N80" s="297"/>
      <c r="O80" s="297">
        <v>5</v>
      </c>
      <c r="P80" s="298"/>
      <c r="Q80" s="299">
        <f t="shared" si="1"/>
        <v>85</v>
      </c>
      <c r="R80" s="287"/>
      <c r="S80" s="287"/>
      <c r="T80" s="287"/>
      <c r="U80" s="287"/>
    </row>
    <row r="81" spans="1:21" s="288" customFormat="1" x14ac:dyDescent="0.25">
      <c r="A81" s="291">
        <v>77</v>
      </c>
      <c r="B81" s="296" t="s">
        <v>176</v>
      </c>
      <c r="C81" s="296" t="s">
        <v>129</v>
      </c>
      <c r="D81" s="297">
        <v>40</v>
      </c>
      <c r="E81" s="297"/>
      <c r="F81" s="297"/>
      <c r="G81" s="297"/>
      <c r="H81" s="297">
        <v>30</v>
      </c>
      <c r="I81" s="297"/>
      <c r="J81" s="297">
        <v>10</v>
      </c>
      <c r="K81" s="297"/>
      <c r="L81" s="297"/>
      <c r="M81" s="297"/>
      <c r="N81" s="297"/>
      <c r="O81" s="297">
        <v>5</v>
      </c>
      <c r="P81" s="298"/>
      <c r="Q81" s="299">
        <f t="shared" si="1"/>
        <v>85</v>
      </c>
      <c r="R81" s="287"/>
      <c r="S81" s="287"/>
      <c r="T81" s="287"/>
      <c r="U81" s="287"/>
    </row>
    <row r="82" spans="1:21" s="288" customFormat="1" x14ac:dyDescent="0.25">
      <c r="A82" s="291">
        <v>78</v>
      </c>
      <c r="B82" s="296" t="s">
        <v>71</v>
      </c>
      <c r="C82" s="296" t="s">
        <v>177</v>
      </c>
      <c r="D82" s="297">
        <v>40</v>
      </c>
      <c r="E82" s="297"/>
      <c r="F82" s="297"/>
      <c r="G82" s="297"/>
      <c r="H82" s="297">
        <v>30</v>
      </c>
      <c r="I82" s="297"/>
      <c r="J82" s="297">
        <v>10</v>
      </c>
      <c r="K82" s="297"/>
      <c r="L82" s="297"/>
      <c r="M82" s="297"/>
      <c r="N82" s="297"/>
      <c r="O82" s="297">
        <v>5</v>
      </c>
      <c r="P82" s="298"/>
      <c r="Q82" s="299">
        <f t="shared" si="1"/>
        <v>85</v>
      </c>
      <c r="R82" s="287"/>
      <c r="S82" s="287"/>
      <c r="T82" s="287"/>
      <c r="U82" s="287"/>
    </row>
    <row r="83" spans="1:21" s="288" customFormat="1" x14ac:dyDescent="0.25">
      <c r="A83" s="291">
        <v>79</v>
      </c>
      <c r="B83" s="296" t="s">
        <v>166</v>
      </c>
      <c r="C83" s="296" t="s">
        <v>167</v>
      </c>
      <c r="D83" s="297">
        <v>40</v>
      </c>
      <c r="E83" s="297"/>
      <c r="F83" s="297"/>
      <c r="G83" s="297"/>
      <c r="H83" s="297">
        <v>30</v>
      </c>
      <c r="I83" s="297"/>
      <c r="J83" s="297">
        <v>10</v>
      </c>
      <c r="K83" s="297"/>
      <c r="L83" s="297"/>
      <c r="M83" s="297"/>
      <c r="N83" s="297"/>
      <c r="O83" s="297">
        <v>5</v>
      </c>
      <c r="P83" s="298"/>
      <c r="Q83" s="299">
        <f t="shared" si="1"/>
        <v>85</v>
      </c>
      <c r="R83" s="287"/>
      <c r="S83" s="287"/>
      <c r="T83" s="287"/>
      <c r="U83" s="287"/>
    </row>
    <row r="84" spans="1:21" s="288" customFormat="1" x14ac:dyDescent="0.25">
      <c r="A84" s="291">
        <v>80</v>
      </c>
      <c r="B84" s="298" t="s">
        <v>203</v>
      </c>
      <c r="C84" s="296" t="s">
        <v>204</v>
      </c>
      <c r="D84" s="297">
        <v>40</v>
      </c>
      <c r="E84" s="297"/>
      <c r="F84" s="297"/>
      <c r="G84" s="297"/>
      <c r="H84" s="297">
        <v>30</v>
      </c>
      <c r="I84" s="297"/>
      <c r="J84" s="297">
        <v>10</v>
      </c>
      <c r="K84" s="297"/>
      <c r="L84" s="297"/>
      <c r="M84" s="297"/>
      <c r="N84" s="297"/>
      <c r="O84" s="297">
        <v>5</v>
      </c>
      <c r="P84" s="298"/>
      <c r="Q84" s="299">
        <f t="shared" si="1"/>
        <v>85</v>
      </c>
      <c r="R84" s="287"/>
      <c r="S84" s="287"/>
      <c r="T84" s="287"/>
      <c r="U84" s="287"/>
    </row>
    <row r="85" spans="1:21" s="288" customFormat="1" x14ac:dyDescent="0.25">
      <c r="A85" s="291">
        <v>81</v>
      </c>
      <c r="B85" s="298" t="s">
        <v>366</v>
      </c>
      <c r="C85" s="296" t="s">
        <v>246</v>
      </c>
      <c r="D85" s="297">
        <v>40</v>
      </c>
      <c r="E85" s="297"/>
      <c r="F85" s="297"/>
      <c r="G85" s="297"/>
      <c r="H85" s="297">
        <v>30</v>
      </c>
      <c r="I85" s="297"/>
      <c r="J85" s="297">
        <v>10</v>
      </c>
      <c r="K85" s="297"/>
      <c r="L85" s="297"/>
      <c r="M85" s="297"/>
      <c r="N85" s="297"/>
      <c r="O85" s="297">
        <v>5</v>
      </c>
      <c r="P85" s="298"/>
      <c r="Q85" s="299">
        <f t="shared" si="1"/>
        <v>85</v>
      </c>
      <c r="R85" s="287"/>
      <c r="S85" s="287"/>
      <c r="T85" s="287"/>
      <c r="U85" s="287"/>
    </row>
    <row r="86" spans="1:21" s="288" customFormat="1" x14ac:dyDescent="0.25">
      <c r="A86" s="291">
        <v>82</v>
      </c>
      <c r="B86" s="307" t="s">
        <v>102</v>
      </c>
      <c r="C86" s="296" t="s">
        <v>157</v>
      </c>
      <c r="D86" s="297">
        <v>40</v>
      </c>
      <c r="E86" s="297"/>
      <c r="F86" s="297"/>
      <c r="G86" s="297"/>
      <c r="H86" s="297">
        <v>30</v>
      </c>
      <c r="I86" s="297"/>
      <c r="J86" s="297">
        <v>10</v>
      </c>
      <c r="K86" s="297"/>
      <c r="L86" s="297"/>
      <c r="M86" s="297"/>
      <c r="N86" s="297"/>
      <c r="O86" s="297">
        <v>5</v>
      </c>
      <c r="P86" s="298"/>
      <c r="Q86" s="299">
        <f t="shared" si="1"/>
        <v>85</v>
      </c>
      <c r="R86" s="287"/>
      <c r="S86" s="287"/>
      <c r="T86" s="287"/>
      <c r="U86" s="287"/>
    </row>
    <row r="87" spans="1:21" s="288" customFormat="1" x14ac:dyDescent="0.25">
      <c r="A87" s="291">
        <v>83</v>
      </c>
      <c r="B87" s="298" t="s">
        <v>190</v>
      </c>
      <c r="C87" s="296" t="s">
        <v>157</v>
      </c>
      <c r="D87" s="297">
        <v>40</v>
      </c>
      <c r="E87" s="297"/>
      <c r="F87" s="297"/>
      <c r="G87" s="297"/>
      <c r="H87" s="297">
        <v>30</v>
      </c>
      <c r="I87" s="297"/>
      <c r="J87" s="297">
        <v>10</v>
      </c>
      <c r="K87" s="297"/>
      <c r="L87" s="297"/>
      <c r="M87" s="297"/>
      <c r="N87" s="297"/>
      <c r="O87" s="297">
        <v>5</v>
      </c>
      <c r="P87" s="298"/>
      <c r="Q87" s="299">
        <f t="shared" si="1"/>
        <v>85</v>
      </c>
      <c r="R87" s="287"/>
      <c r="S87" s="287"/>
      <c r="T87" s="287"/>
      <c r="U87" s="287"/>
    </row>
    <row r="88" spans="1:21" s="288" customFormat="1" x14ac:dyDescent="0.25">
      <c r="A88" s="291">
        <v>84</v>
      </c>
      <c r="B88" s="296" t="s">
        <v>186</v>
      </c>
      <c r="C88" s="296" t="s">
        <v>187</v>
      </c>
      <c r="D88" s="297">
        <v>40</v>
      </c>
      <c r="E88" s="297"/>
      <c r="F88" s="297"/>
      <c r="G88" s="297"/>
      <c r="H88" s="297">
        <v>30</v>
      </c>
      <c r="I88" s="297"/>
      <c r="J88" s="297">
        <v>10</v>
      </c>
      <c r="K88" s="297"/>
      <c r="L88" s="297"/>
      <c r="M88" s="297"/>
      <c r="N88" s="297"/>
      <c r="O88" s="297">
        <v>5</v>
      </c>
      <c r="P88" s="298"/>
      <c r="Q88" s="299">
        <f t="shared" si="1"/>
        <v>85</v>
      </c>
      <c r="R88" s="287"/>
      <c r="S88" s="287"/>
      <c r="T88" s="287"/>
      <c r="U88" s="287"/>
    </row>
    <row r="89" spans="1:21" s="288" customFormat="1" x14ac:dyDescent="0.25">
      <c r="A89" s="291">
        <v>85</v>
      </c>
      <c r="B89" s="298" t="s">
        <v>211</v>
      </c>
      <c r="C89" s="296" t="s">
        <v>107</v>
      </c>
      <c r="D89" s="297">
        <v>40</v>
      </c>
      <c r="E89" s="297"/>
      <c r="F89" s="297"/>
      <c r="G89" s="297"/>
      <c r="H89" s="297">
        <v>30</v>
      </c>
      <c r="I89" s="297"/>
      <c r="J89" s="297">
        <v>10</v>
      </c>
      <c r="K89" s="297"/>
      <c r="L89" s="297"/>
      <c r="M89" s="297"/>
      <c r="N89" s="297"/>
      <c r="O89" s="297">
        <v>5</v>
      </c>
      <c r="P89" s="298"/>
      <c r="Q89" s="299">
        <f t="shared" si="1"/>
        <v>85</v>
      </c>
      <c r="R89" s="287"/>
      <c r="S89" s="287"/>
      <c r="T89" s="287"/>
      <c r="U89" s="287"/>
    </row>
    <row r="90" spans="1:21" s="288" customFormat="1" x14ac:dyDescent="0.25">
      <c r="A90" s="291">
        <v>86</v>
      </c>
      <c r="B90" s="296" t="s">
        <v>161</v>
      </c>
      <c r="C90" s="296" t="s">
        <v>162</v>
      </c>
      <c r="D90" s="297">
        <v>40</v>
      </c>
      <c r="E90" s="297"/>
      <c r="F90" s="297"/>
      <c r="G90" s="297"/>
      <c r="H90" s="297">
        <v>30</v>
      </c>
      <c r="I90" s="297"/>
      <c r="J90" s="297">
        <v>10</v>
      </c>
      <c r="K90" s="297"/>
      <c r="L90" s="297"/>
      <c r="M90" s="297"/>
      <c r="N90" s="297"/>
      <c r="O90" s="297">
        <v>5</v>
      </c>
      <c r="P90" s="298"/>
      <c r="Q90" s="299">
        <f t="shared" si="1"/>
        <v>85</v>
      </c>
      <c r="R90" s="287"/>
      <c r="S90" s="287"/>
      <c r="T90" s="287"/>
      <c r="U90" s="287"/>
    </row>
    <row r="91" spans="1:21" s="288" customFormat="1" x14ac:dyDescent="0.25">
      <c r="A91" s="291">
        <v>87</v>
      </c>
      <c r="B91" s="296" t="s">
        <v>199</v>
      </c>
      <c r="C91" s="296" t="s">
        <v>200</v>
      </c>
      <c r="D91" s="297">
        <v>40</v>
      </c>
      <c r="E91" s="297"/>
      <c r="F91" s="297"/>
      <c r="G91" s="297"/>
      <c r="H91" s="297">
        <v>30</v>
      </c>
      <c r="I91" s="297"/>
      <c r="J91" s="297">
        <v>10</v>
      </c>
      <c r="K91" s="297"/>
      <c r="L91" s="297"/>
      <c r="M91" s="297"/>
      <c r="N91" s="297"/>
      <c r="O91" s="297">
        <v>5</v>
      </c>
      <c r="P91" s="298"/>
      <c r="Q91" s="299">
        <f t="shared" si="1"/>
        <v>85</v>
      </c>
      <c r="R91" s="287"/>
      <c r="S91" s="287"/>
      <c r="T91" s="287"/>
      <c r="U91" s="287"/>
    </row>
    <row r="92" spans="1:21" s="288" customFormat="1" x14ac:dyDescent="0.25">
      <c r="A92" s="291">
        <v>88</v>
      </c>
      <c r="B92" s="296" t="s">
        <v>174</v>
      </c>
      <c r="C92" s="296" t="s">
        <v>175</v>
      </c>
      <c r="D92" s="297">
        <v>40</v>
      </c>
      <c r="E92" s="297"/>
      <c r="F92" s="297"/>
      <c r="G92" s="297"/>
      <c r="H92" s="297">
        <v>30</v>
      </c>
      <c r="I92" s="297"/>
      <c r="J92" s="297">
        <v>10</v>
      </c>
      <c r="K92" s="297"/>
      <c r="L92" s="297"/>
      <c r="M92" s="297"/>
      <c r="N92" s="297"/>
      <c r="O92" s="297">
        <v>5</v>
      </c>
      <c r="P92" s="298"/>
      <c r="Q92" s="299">
        <f t="shared" si="1"/>
        <v>85</v>
      </c>
      <c r="R92" s="287"/>
      <c r="S92" s="287"/>
      <c r="T92" s="287"/>
      <c r="U92" s="287"/>
    </row>
    <row r="93" spans="1:21" s="288" customFormat="1" x14ac:dyDescent="0.25">
      <c r="A93" s="291">
        <v>89</v>
      </c>
      <c r="B93" s="296" t="s">
        <v>89</v>
      </c>
      <c r="C93" s="296" t="s">
        <v>170</v>
      </c>
      <c r="D93" s="297">
        <v>40</v>
      </c>
      <c r="E93" s="297"/>
      <c r="F93" s="297"/>
      <c r="G93" s="297"/>
      <c r="H93" s="297">
        <v>30</v>
      </c>
      <c r="I93" s="297"/>
      <c r="J93" s="297">
        <v>10</v>
      </c>
      <c r="K93" s="297"/>
      <c r="L93" s="297"/>
      <c r="M93" s="297"/>
      <c r="N93" s="297"/>
      <c r="O93" s="297">
        <v>5</v>
      </c>
      <c r="P93" s="298"/>
      <c r="Q93" s="299">
        <f t="shared" si="1"/>
        <v>85</v>
      </c>
      <c r="R93" s="287"/>
      <c r="S93" s="287"/>
      <c r="T93" s="287"/>
      <c r="U93" s="287"/>
    </row>
    <row r="94" spans="1:21" s="288" customFormat="1" x14ac:dyDescent="0.25">
      <c r="A94" s="291">
        <v>90</v>
      </c>
      <c r="B94" s="298" t="s">
        <v>205</v>
      </c>
      <c r="C94" s="296" t="s">
        <v>206</v>
      </c>
      <c r="D94" s="297">
        <v>40</v>
      </c>
      <c r="E94" s="297"/>
      <c r="F94" s="297"/>
      <c r="G94" s="297"/>
      <c r="H94" s="297">
        <v>30</v>
      </c>
      <c r="I94" s="297"/>
      <c r="J94" s="297">
        <v>10</v>
      </c>
      <c r="K94" s="297"/>
      <c r="L94" s="297"/>
      <c r="M94" s="297"/>
      <c r="N94" s="297"/>
      <c r="O94" s="297">
        <v>5</v>
      </c>
      <c r="P94" s="298"/>
      <c r="Q94" s="299">
        <f t="shared" si="1"/>
        <v>85</v>
      </c>
      <c r="R94" s="287"/>
      <c r="S94" s="287"/>
      <c r="T94" s="287"/>
      <c r="U94" s="287"/>
    </row>
    <row r="95" spans="1:21" s="288" customFormat="1" x14ac:dyDescent="0.25">
      <c r="A95" s="291">
        <v>91</v>
      </c>
      <c r="B95" s="298" t="s">
        <v>201</v>
      </c>
      <c r="C95" s="296" t="s">
        <v>202</v>
      </c>
      <c r="D95" s="297">
        <v>40</v>
      </c>
      <c r="E95" s="297"/>
      <c r="F95" s="297"/>
      <c r="G95" s="297"/>
      <c r="H95" s="297">
        <v>30</v>
      </c>
      <c r="I95" s="297"/>
      <c r="J95" s="297">
        <v>10</v>
      </c>
      <c r="K95" s="297"/>
      <c r="L95" s="297"/>
      <c r="M95" s="297"/>
      <c r="N95" s="297"/>
      <c r="O95" s="297">
        <v>5</v>
      </c>
      <c r="P95" s="298"/>
      <c r="Q95" s="299">
        <f t="shared" si="1"/>
        <v>85</v>
      </c>
      <c r="R95" s="287"/>
      <c r="S95" s="287"/>
      <c r="T95" s="287"/>
      <c r="U95" s="287"/>
    </row>
    <row r="96" spans="1:21" s="288" customFormat="1" x14ac:dyDescent="0.25">
      <c r="A96" s="291">
        <v>92</v>
      </c>
      <c r="B96" s="296" t="s">
        <v>286</v>
      </c>
      <c r="C96" s="296" t="s">
        <v>287</v>
      </c>
      <c r="D96" s="297">
        <v>40</v>
      </c>
      <c r="E96" s="297"/>
      <c r="F96" s="297"/>
      <c r="G96" s="297"/>
      <c r="H96" s="297">
        <v>30</v>
      </c>
      <c r="I96" s="297"/>
      <c r="J96" s="297">
        <v>10</v>
      </c>
      <c r="K96" s="297"/>
      <c r="L96" s="297"/>
      <c r="M96" s="297"/>
      <c r="N96" s="297"/>
      <c r="O96" s="297">
        <v>5</v>
      </c>
      <c r="P96" s="298"/>
      <c r="Q96" s="299">
        <f>SUM(D96:O96)</f>
        <v>85</v>
      </c>
      <c r="R96" s="287"/>
      <c r="S96" s="287"/>
      <c r="T96" s="287"/>
      <c r="U96" s="287"/>
    </row>
    <row r="97" spans="1:21" s="288" customFormat="1" x14ac:dyDescent="0.25">
      <c r="A97" s="291">
        <v>93</v>
      </c>
      <c r="B97" s="298" t="s">
        <v>207</v>
      </c>
      <c r="C97" s="296" t="s">
        <v>208</v>
      </c>
      <c r="D97" s="297">
        <v>40</v>
      </c>
      <c r="E97" s="297"/>
      <c r="F97" s="297"/>
      <c r="G97" s="297"/>
      <c r="H97" s="297">
        <v>30</v>
      </c>
      <c r="I97" s="297"/>
      <c r="J97" s="297">
        <v>10</v>
      </c>
      <c r="K97" s="297"/>
      <c r="L97" s="297"/>
      <c r="M97" s="297"/>
      <c r="N97" s="297"/>
      <c r="O97" s="297">
        <v>5</v>
      </c>
      <c r="P97" s="298"/>
      <c r="Q97" s="299">
        <f t="shared" si="1"/>
        <v>85</v>
      </c>
      <c r="R97" s="287"/>
      <c r="S97" s="287"/>
      <c r="T97" s="287"/>
      <c r="U97" s="287"/>
    </row>
    <row r="98" spans="1:21" s="288" customFormat="1" x14ac:dyDescent="0.25">
      <c r="A98" s="291">
        <v>94</v>
      </c>
      <c r="B98" s="296" t="s">
        <v>168</v>
      </c>
      <c r="C98" s="296" t="s">
        <v>101</v>
      </c>
      <c r="D98" s="297">
        <v>40</v>
      </c>
      <c r="E98" s="297"/>
      <c r="F98" s="297"/>
      <c r="G98" s="297"/>
      <c r="H98" s="297">
        <v>30</v>
      </c>
      <c r="I98" s="297"/>
      <c r="J98" s="297">
        <v>10</v>
      </c>
      <c r="K98" s="297"/>
      <c r="L98" s="297"/>
      <c r="M98" s="297"/>
      <c r="N98" s="297"/>
      <c r="O98" s="297">
        <v>5</v>
      </c>
      <c r="P98" s="298"/>
      <c r="Q98" s="299">
        <f t="shared" si="1"/>
        <v>85</v>
      </c>
      <c r="R98" s="287"/>
      <c r="S98" s="287"/>
      <c r="T98" s="287"/>
      <c r="U98" s="287"/>
    </row>
    <row r="99" spans="1:21" s="288" customFormat="1" x14ac:dyDescent="0.25">
      <c r="A99" s="291">
        <v>95</v>
      </c>
      <c r="B99" s="307" t="s">
        <v>213</v>
      </c>
      <c r="C99" s="296" t="s">
        <v>214</v>
      </c>
      <c r="D99" s="297">
        <v>40</v>
      </c>
      <c r="E99" s="297"/>
      <c r="F99" s="297"/>
      <c r="G99" s="297"/>
      <c r="H99" s="297">
        <v>30</v>
      </c>
      <c r="I99" s="297"/>
      <c r="J99" s="297">
        <v>10</v>
      </c>
      <c r="K99" s="297"/>
      <c r="L99" s="297"/>
      <c r="M99" s="297"/>
      <c r="N99" s="297"/>
      <c r="O99" s="297">
        <v>5</v>
      </c>
      <c r="P99" s="298"/>
      <c r="Q99" s="299">
        <f t="shared" si="1"/>
        <v>85</v>
      </c>
      <c r="R99" s="287"/>
      <c r="S99" s="287"/>
      <c r="T99" s="287"/>
      <c r="U99" s="287"/>
    </row>
    <row r="100" spans="1:21" s="288" customFormat="1" x14ac:dyDescent="0.25">
      <c r="A100" s="291">
        <v>96</v>
      </c>
      <c r="B100" s="296" t="s">
        <v>78</v>
      </c>
      <c r="C100" s="296" t="s">
        <v>327</v>
      </c>
      <c r="D100" s="297">
        <v>40</v>
      </c>
      <c r="E100" s="297"/>
      <c r="F100" s="297"/>
      <c r="G100" s="297"/>
      <c r="H100" s="297">
        <v>30</v>
      </c>
      <c r="I100" s="297"/>
      <c r="J100" s="297">
        <v>10</v>
      </c>
      <c r="K100" s="297"/>
      <c r="L100" s="297"/>
      <c r="M100" s="297"/>
      <c r="N100" s="297"/>
      <c r="O100" s="297">
        <v>5</v>
      </c>
      <c r="P100" s="298"/>
      <c r="Q100" s="299">
        <f>SUM(D100:O100)</f>
        <v>85</v>
      </c>
      <c r="R100" s="287"/>
      <c r="S100" s="287"/>
      <c r="T100" s="287"/>
      <c r="U100" s="287"/>
    </row>
    <row r="101" spans="1:21" s="288" customFormat="1" x14ac:dyDescent="0.25">
      <c r="A101" s="291">
        <v>97</v>
      </c>
      <c r="B101" s="296" t="s">
        <v>219</v>
      </c>
      <c r="C101" s="296" t="s">
        <v>220</v>
      </c>
      <c r="D101" s="297">
        <v>40</v>
      </c>
      <c r="E101" s="297"/>
      <c r="F101" s="297"/>
      <c r="G101" s="297"/>
      <c r="H101" s="297">
        <v>30</v>
      </c>
      <c r="I101" s="297"/>
      <c r="J101" s="297">
        <v>10</v>
      </c>
      <c r="K101" s="297"/>
      <c r="L101" s="297"/>
      <c r="M101" s="297"/>
      <c r="N101" s="297"/>
      <c r="O101" s="297">
        <v>5</v>
      </c>
      <c r="P101" s="298"/>
      <c r="Q101" s="299">
        <f t="shared" si="1"/>
        <v>85</v>
      </c>
      <c r="R101" s="287"/>
      <c r="S101" s="287"/>
      <c r="T101" s="287"/>
      <c r="U101" s="287"/>
    </row>
    <row r="102" spans="1:21" s="288" customFormat="1" x14ac:dyDescent="0.25">
      <c r="A102" s="291">
        <v>98</v>
      </c>
      <c r="B102" s="307" t="s">
        <v>371</v>
      </c>
      <c r="C102" s="296" t="s">
        <v>372</v>
      </c>
      <c r="D102" s="297">
        <v>40</v>
      </c>
      <c r="E102" s="297"/>
      <c r="F102" s="297"/>
      <c r="G102" s="297"/>
      <c r="H102" s="297">
        <v>30</v>
      </c>
      <c r="I102" s="297"/>
      <c r="J102" s="297">
        <v>10</v>
      </c>
      <c r="K102" s="297"/>
      <c r="L102" s="297"/>
      <c r="M102" s="297"/>
      <c r="N102" s="297"/>
      <c r="O102" s="297">
        <v>5</v>
      </c>
      <c r="P102" s="298"/>
      <c r="Q102" s="299">
        <f>SUM(D102:O102)</f>
        <v>85</v>
      </c>
      <c r="R102" s="287"/>
      <c r="S102" s="287"/>
      <c r="T102" s="287"/>
      <c r="U102" s="287"/>
    </row>
    <row r="103" spans="1:21" s="288" customFormat="1" x14ac:dyDescent="0.25">
      <c r="A103" s="291">
        <v>99</v>
      </c>
      <c r="B103" s="298" t="s">
        <v>49</v>
      </c>
      <c r="C103" s="296" t="s">
        <v>76</v>
      </c>
      <c r="D103" s="297">
        <v>40</v>
      </c>
      <c r="E103" s="297"/>
      <c r="F103" s="297"/>
      <c r="G103" s="297"/>
      <c r="H103" s="297">
        <v>30</v>
      </c>
      <c r="I103" s="297"/>
      <c r="J103" s="297">
        <v>10</v>
      </c>
      <c r="K103" s="297"/>
      <c r="L103" s="297"/>
      <c r="M103" s="297"/>
      <c r="N103" s="297"/>
      <c r="O103" s="297">
        <v>5</v>
      </c>
      <c r="P103" s="298"/>
      <c r="Q103" s="299">
        <f t="shared" si="1"/>
        <v>85</v>
      </c>
      <c r="R103" s="287"/>
      <c r="S103" s="287"/>
      <c r="T103" s="287"/>
      <c r="U103" s="287"/>
    </row>
    <row r="104" spans="1:21" s="288" customFormat="1" x14ac:dyDescent="0.25">
      <c r="A104" s="291">
        <v>100</v>
      </c>
      <c r="B104" s="298" t="s">
        <v>160</v>
      </c>
      <c r="C104" s="296" t="s">
        <v>111</v>
      </c>
      <c r="D104" s="297">
        <v>40</v>
      </c>
      <c r="E104" s="297"/>
      <c r="F104" s="297"/>
      <c r="G104" s="297"/>
      <c r="H104" s="297">
        <v>30</v>
      </c>
      <c r="I104" s="297"/>
      <c r="J104" s="297">
        <v>10</v>
      </c>
      <c r="K104" s="297"/>
      <c r="L104" s="297"/>
      <c r="M104" s="297"/>
      <c r="N104" s="297"/>
      <c r="O104" s="297">
        <v>5</v>
      </c>
      <c r="P104" s="298"/>
      <c r="Q104" s="299">
        <f t="shared" si="1"/>
        <v>85</v>
      </c>
      <c r="R104" s="287"/>
      <c r="S104" s="287"/>
      <c r="T104" s="287"/>
      <c r="U104" s="287"/>
    </row>
    <row r="105" spans="1:21" s="288" customFormat="1" x14ac:dyDescent="0.25">
      <c r="A105" s="291">
        <v>101</v>
      </c>
      <c r="B105" s="296" t="s">
        <v>225</v>
      </c>
      <c r="C105" s="296" t="s">
        <v>226</v>
      </c>
      <c r="D105" s="297">
        <v>40</v>
      </c>
      <c r="E105" s="297"/>
      <c r="F105" s="297"/>
      <c r="G105" s="297"/>
      <c r="H105" s="297">
        <v>30</v>
      </c>
      <c r="I105" s="297"/>
      <c r="J105" s="297">
        <v>10</v>
      </c>
      <c r="K105" s="297"/>
      <c r="L105" s="297"/>
      <c r="M105" s="297"/>
      <c r="N105" s="297"/>
      <c r="O105" s="297">
        <v>5</v>
      </c>
      <c r="P105" s="298"/>
      <c r="Q105" s="299">
        <f t="shared" si="1"/>
        <v>85</v>
      </c>
      <c r="R105" s="287"/>
      <c r="S105" s="287"/>
      <c r="T105" s="287"/>
      <c r="U105" s="287"/>
    </row>
    <row r="106" spans="1:21" s="288" customFormat="1" x14ac:dyDescent="0.25">
      <c r="A106" s="291">
        <v>102</v>
      </c>
      <c r="B106" s="298" t="s">
        <v>209</v>
      </c>
      <c r="C106" s="296" t="s">
        <v>210</v>
      </c>
      <c r="D106" s="297">
        <v>40</v>
      </c>
      <c r="E106" s="297"/>
      <c r="F106" s="297"/>
      <c r="G106" s="297"/>
      <c r="H106" s="297">
        <v>30</v>
      </c>
      <c r="I106" s="297"/>
      <c r="J106" s="297">
        <v>10</v>
      </c>
      <c r="K106" s="297"/>
      <c r="L106" s="297"/>
      <c r="M106" s="297"/>
      <c r="N106" s="297"/>
      <c r="O106" s="297">
        <v>5</v>
      </c>
      <c r="P106" s="298"/>
      <c r="Q106" s="299">
        <f t="shared" si="1"/>
        <v>85</v>
      </c>
      <c r="R106" s="287"/>
      <c r="S106" s="287"/>
      <c r="T106" s="287"/>
      <c r="U106" s="287"/>
    </row>
    <row r="107" spans="1:21" s="288" customFormat="1" x14ac:dyDescent="0.25">
      <c r="A107" s="291">
        <v>103</v>
      </c>
      <c r="B107" s="296" t="s">
        <v>89</v>
      </c>
      <c r="C107" s="296" t="s">
        <v>169</v>
      </c>
      <c r="D107" s="297">
        <v>40</v>
      </c>
      <c r="E107" s="297"/>
      <c r="F107" s="297"/>
      <c r="G107" s="297"/>
      <c r="H107" s="297">
        <v>30</v>
      </c>
      <c r="I107" s="297"/>
      <c r="J107" s="297">
        <v>10</v>
      </c>
      <c r="K107" s="297"/>
      <c r="L107" s="297"/>
      <c r="M107" s="297"/>
      <c r="N107" s="297"/>
      <c r="O107" s="297">
        <v>5</v>
      </c>
      <c r="P107" s="298"/>
      <c r="Q107" s="299">
        <f t="shared" si="1"/>
        <v>85</v>
      </c>
      <c r="R107" s="287"/>
      <c r="S107" s="287"/>
      <c r="T107" s="287"/>
      <c r="U107" s="287"/>
    </row>
    <row r="108" spans="1:21" s="288" customFormat="1" x14ac:dyDescent="0.25">
      <c r="A108" s="291">
        <v>104</v>
      </c>
      <c r="B108" s="296" t="s">
        <v>227</v>
      </c>
      <c r="C108" s="296" t="s">
        <v>169</v>
      </c>
      <c r="D108" s="297">
        <v>40</v>
      </c>
      <c r="E108" s="297"/>
      <c r="F108" s="297"/>
      <c r="G108" s="297"/>
      <c r="H108" s="297">
        <v>30</v>
      </c>
      <c r="I108" s="297"/>
      <c r="J108" s="297">
        <v>10</v>
      </c>
      <c r="K108" s="297"/>
      <c r="L108" s="297"/>
      <c r="M108" s="297"/>
      <c r="N108" s="297"/>
      <c r="O108" s="297">
        <v>5</v>
      </c>
      <c r="P108" s="298"/>
      <c r="Q108" s="299">
        <f t="shared" si="1"/>
        <v>85</v>
      </c>
      <c r="R108" s="287"/>
      <c r="S108" s="287"/>
      <c r="T108" s="287"/>
      <c r="U108" s="287"/>
    </row>
    <row r="109" spans="1:21" s="288" customFormat="1" x14ac:dyDescent="0.25">
      <c r="A109" s="291">
        <v>105</v>
      </c>
      <c r="B109" s="296" t="s">
        <v>163</v>
      </c>
      <c r="C109" s="296" t="s">
        <v>164</v>
      </c>
      <c r="D109" s="297">
        <v>40</v>
      </c>
      <c r="E109" s="297"/>
      <c r="F109" s="297"/>
      <c r="G109" s="297"/>
      <c r="H109" s="297">
        <v>30</v>
      </c>
      <c r="I109" s="297"/>
      <c r="J109" s="297">
        <v>10</v>
      </c>
      <c r="K109" s="297"/>
      <c r="L109" s="297"/>
      <c r="M109" s="297"/>
      <c r="N109" s="297"/>
      <c r="O109" s="297">
        <v>5</v>
      </c>
      <c r="P109" s="298"/>
      <c r="Q109" s="299">
        <f t="shared" si="1"/>
        <v>85</v>
      </c>
      <c r="R109" s="287"/>
      <c r="S109" s="287"/>
      <c r="T109" s="287"/>
      <c r="U109" s="287"/>
    </row>
    <row r="110" spans="1:21" s="288" customFormat="1" x14ac:dyDescent="0.25">
      <c r="A110" s="291">
        <v>106</v>
      </c>
      <c r="B110" s="296" t="s">
        <v>339</v>
      </c>
      <c r="C110" s="296" t="s">
        <v>164</v>
      </c>
      <c r="D110" s="297">
        <v>40</v>
      </c>
      <c r="E110" s="297"/>
      <c r="F110" s="297"/>
      <c r="G110" s="297"/>
      <c r="H110" s="297">
        <v>30</v>
      </c>
      <c r="I110" s="297"/>
      <c r="J110" s="297">
        <v>10</v>
      </c>
      <c r="K110" s="297"/>
      <c r="L110" s="297"/>
      <c r="M110" s="297"/>
      <c r="N110" s="297"/>
      <c r="O110" s="297">
        <v>5</v>
      </c>
      <c r="P110" s="298"/>
      <c r="Q110" s="299">
        <f>SUM(D110:O110)</f>
        <v>85</v>
      </c>
      <c r="R110" s="287"/>
      <c r="S110" s="287"/>
      <c r="T110" s="287"/>
      <c r="U110" s="287"/>
    </row>
    <row r="111" spans="1:21" s="288" customFormat="1" x14ac:dyDescent="0.25">
      <c r="A111" s="291">
        <v>107</v>
      </c>
      <c r="B111" s="307" t="s">
        <v>221</v>
      </c>
      <c r="C111" s="296" t="s">
        <v>222</v>
      </c>
      <c r="D111" s="297">
        <v>40</v>
      </c>
      <c r="E111" s="297"/>
      <c r="F111" s="297"/>
      <c r="G111" s="297"/>
      <c r="H111" s="297">
        <v>30</v>
      </c>
      <c r="I111" s="297"/>
      <c r="J111" s="297">
        <v>10</v>
      </c>
      <c r="K111" s="297"/>
      <c r="L111" s="297"/>
      <c r="M111" s="297"/>
      <c r="N111" s="297"/>
      <c r="O111" s="297">
        <v>5</v>
      </c>
      <c r="P111" s="298"/>
      <c r="Q111" s="299">
        <f t="shared" si="1"/>
        <v>85</v>
      </c>
      <c r="R111" s="287"/>
      <c r="S111" s="287"/>
      <c r="T111" s="287"/>
      <c r="U111" s="287"/>
    </row>
    <row r="112" spans="1:21" s="288" customFormat="1" x14ac:dyDescent="0.25">
      <c r="A112" s="291">
        <v>108</v>
      </c>
      <c r="B112" s="298" t="s">
        <v>188</v>
      </c>
      <c r="C112" s="296" t="s">
        <v>189</v>
      </c>
      <c r="D112" s="297">
        <v>40</v>
      </c>
      <c r="E112" s="297"/>
      <c r="F112" s="297"/>
      <c r="G112" s="297"/>
      <c r="H112" s="297">
        <v>30</v>
      </c>
      <c r="I112" s="297"/>
      <c r="J112" s="297">
        <v>10</v>
      </c>
      <c r="K112" s="297"/>
      <c r="L112" s="297"/>
      <c r="M112" s="297"/>
      <c r="N112" s="297"/>
      <c r="O112" s="297">
        <v>5</v>
      </c>
      <c r="P112" s="298"/>
      <c r="Q112" s="299">
        <f t="shared" si="1"/>
        <v>85</v>
      </c>
      <c r="R112" s="287"/>
      <c r="S112" s="287"/>
      <c r="T112" s="287"/>
      <c r="U112" s="287"/>
    </row>
    <row r="113" spans="1:21" s="288" customFormat="1" x14ac:dyDescent="0.25">
      <c r="A113" s="291">
        <v>109</v>
      </c>
      <c r="B113" s="296" t="s">
        <v>215</v>
      </c>
      <c r="C113" s="296" t="s">
        <v>216</v>
      </c>
      <c r="D113" s="297">
        <v>40</v>
      </c>
      <c r="E113" s="297"/>
      <c r="F113" s="297"/>
      <c r="G113" s="297"/>
      <c r="H113" s="297">
        <v>30</v>
      </c>
      <c r="I113" s="297"/>
      <c r="J113" s="297">
        <v>10</v>
      </c>
      <c r="K113" s="297"/>
      <c r="L113" s="297"/>
      <c r="M113" s="297"/>
      <c r="N113" s="297"/>
      <c r="O113" s="297">
        <v>5</v>
      </c>
      <c r="P113" s="298"/>
      <c r="Q113" s="299">
        <f t="shared" si="1"/>
        <v>85</v>
      </c>
      <c r="R113" s="287"/>
      <c r="S113" s="287"/>
      <c r="T113" s="287"/>
      <c r="U113" s="287"/>
    </row>
    <row r="114" spans="1:21" s="288" customFormat="1" x14ac:dyDescent="0.25">
      <c r="A114" s="291">
        <v>110</v>
      </c>
      <c r="B114" s="307" t="s">
        <v>217</v>
      </c>
      <c r="C114" s="296" t="s">
        <v>218</v>
      </c>
      <c r="D114" s="297">
        <v>40</v>
      </c>
      <c r="E114" s="297"/>
      <c r="F114" s="297"/>
      <c r="G114" s="297"/>
      <c r="H114" s="297">
        <v>30</v>
      </c>
      <c r="I114" s="297"/>
      <c r="J114" s="297">
        <v>10</v>
      </c>
      <c r="K114" s="297"/>
      <c r="L114" s="297"/>
      <c r="M114" s="297"/>
      <c r="N114" s="297"/>
      <c r="O114" s="297">
        <v>5</v>
      </c>
      <c r="P114" s="298"/>
      <c r="Q114" s="299">
        <f t="shared" si="1"/>
        <v>85</v>
      </c>
      <c r="R114" s="287"/>
      <c r="S114" s="287"/>
      <c r="T114" s="287"/>
      <c r="U114" s="287"/>
    </row>
    <row r="115" spans="1:21" s="288" customFormat="1" x14ac:dyDescent="0.25">
      <c r="A115" s="291">
        <v>111</v>
      </c>
      <c r="B115" s="296" t="s">
        <v>172</v>
      </c>
      <c r="C115" s="296" t="s">
        <v>173</v>
      </c>
      <c r="D115" s="297">
        <v>40</v>
      </c>
      <c r="E115" s="297"/>
      <c r="F115" s="297"/>
      <c r="G115" s="297"/>
      <c r="H115" s="297">
        <v>30</v>
      </c>
      <c r="I115" s="297"/>
      <c r="J115" s="297">
        <v>10</v>
      </c>
      <c r="K115" s="297"/>
      <c r="L115" s="297"/>
      <c r="M115" s="297"/>
      <c r="N115" s="297"/>
      <c r="O115" s="297">
        <v>5</v>
      </c>
      <c r="P115" s="298"/>
      <c r="Q115" s="299">
        <f t="shared" si="1"/>
        <v>85</v>
      </c>
      <c r="R115" s="287"/>
      <c r="S115" s="287"/>
      <c r="T115" s="287"/>
      <c r="U115" s="287"/>
    </row>
    <row r="116" spans="1:21" s="288" customFormat="1" x14ac:dyDescent="0.25">
      <c r="A116" s="291">
        <v>112</v>
      </c>
      <c r="B116" s="298" t="s">
        <v>182</v>
      </c>
      <c r="C116" s="296" t="s">
        <v>183</v>
      </c>
      <c r="D116" s="297">
        <v>40</v>
      </c>
      <c r="E116" s="297"/>
      <c r="F116" s="297"/>
      <c r="G116" s="297"/>
      <c r="H116" s="297">
        <v>30</v>
      </c>
      <c r="I116" s="297"/>
      <c r="J116" s="297">
        <v>10</v>
      </c>
      <c r="K116" s="297"/>
      <c r="L116" s="297"/>
      <c r="M116" s="297"/>
      <c r="N116" s="297"/>
      <c r="O116" s="297">
        <v>5</v>
      </c>
      <c r="P116" s="298"/>
      <c r="Q116" s="299">
        <f t="shared" si="1"/>
        <v>85</v>
      </c>
      <c r="R116" s="287"/>
      <c r="S116" s="287"/>
      <c r="T116" s="287"/>
      <c r="U116" s="287"/>
    </row>
    <row r="117" spans="1:21" s="288" customFormat="1" x14ac:dyDescent="0.25">
      <c r="A117" s="291">
        <v>113</v>
      </c>
      <c r="B117" s="298" t="s">
        <v>230</v>
      </c>
      <c r="C117" s="296" t="s">
        <v>231</v>
      </c>
      <c r="D117" s="297">
        <v>40</v>
      </c>
      <c r="E117" s="297"/>
      <c r="F117" s="297"/>
      <c r="G117" s="297"/>
      <c r="H117" s="297">
        <v>30</v>
      </c>
      <c r="I117" s="297"/>
      <c r="J117" s="297"/>
      <c r="K117" s="297">
        <v>7</v>
      </c>
      <c r="L117" s="297"/>
      <c r="M117" s="297"/>
      <c r="N117" s="297"/>
      <c r="O117" s="297">
        <v>5</v>
      </c>
      <c r="P117" s="298"/>
      <c r="Q117" s="299">
        <f t="shared" si="1"/>
        <v>82</v>
      </c>
    </row>
    <row r="118" spans="1:21" s="288" customFormat="1" x14ac:dyDescent="0.25">
      <c r="A118" s="291">
        <v>114</v>
      </c>
      <c r="B118" s="308" t="s">
        <v>267</v>
      </c>
      <c r="C118" s="296" t="s">
        <v>165</v>
      </c>
      <c r="D118" s="297">
        <v>40</v>
      </c>
      <c r="E118" s="297"/>
      <c r="F118" s="297"/>
      <c r="G118" s="297"/>
      <c r="H118" s="297">
        <v>30</v>
      </c>
      <c r="I118" s="297"/>
      <c r="J118" s="297"/>
      <c r="K118" s="297">
        <v>7</v>
      </c>
      <c r="L118" s="297"/>
      <c r="M118" s="297"/>
      <c r="N118" s="297"/>
      <c r="O118" s="297">
        <v>5</v>
      </c>
      <c r="P118" s="298"/>
      <c r="Q118" s="299">
        <f t="shared" si="1"/>
        <v>82</v>
      </c>
    </row>
    <row r="119" spans="1:21" s="288" customFormat="1" x14ac:dyDescent="0.25">
      <c r="A119" s="291">
        <v>115</v>
      </c>
      <c r="B119" s="296" t="s">
        <v>274</v>
      </c>
      <c r="C119" s="296" t="s">
        <v>275</v>
      </c>
      <c r="D119" s="297">
        <v>40</v>
      </c>
      <c r="E119" s="297"/>
      <c r="F119" s="297"/>
      <c r="G119" s="297"/>
      <c r="H119" s="297">
        <v>30</v>
      </c>
      <c r="I119" s="297"/>
      <c r="J119" s="297"/>
      <c r="K119" s="297">
        <v>7</v>
      </c>
      <c r="L119" s="297"/>
      <c r="M119" s="297"/>
      <c r="N119" s="297"/>
      <c r="O119" s="297">
        <v>5</v>
      </c>
      <c r="P119" s="298"/>
      <c r="Q119" s="299">
        <f t="shared" si="1"/>
        <v>82</v>
      </c>
    </row>
    <row r="120" spans="1:21" s="288" customFormat="1" x14ac:dyDescent="0.25">
      <c r="A120" s="291">
        <v>116</v>
      </c>
      <c r="B120" s="298" t="s">
        <v>258</v>
      </c>
      <c r="C120" s="296" t="s">
        <v>259</v>
      </c>
      <c r="D120" s="297">
        <v>40</v>
      </c>
      <c r="E120" s="297"/>
      <c r="F120" s="297"/>
      <c r="G120" s="297"/>
      <c r="H120" s="297">
        <v>30</v>
      </c>
      <c r="I120" s="297"/>
      <c r="J120" s="297"/>
      <c r="K120" s="297">
        <v>7</v>
      </c>
      <c r="L120" s="297"/>
      <c r="M120" s="297"/>
      <c r="N120" s="297"/>
      <c r="O120" s="297">
        <v>5</v>
      </c>
      <c r="P120" s="298"/>
      <c r="Q120" s="299">
        <f t="shared" si="1"/>
        <v>82</v>
      </c>
    </row>
    <row r="121" spans="1:21" s="288" customFormat="1" x14ac:dyDescent="0.25">
      <c r="A121" s="291">
        <v>117</v>
      </c>
      <c r="B121" s="307" t="s">
        <v>271</v>
      </c>
      <c r="C121" s="296" t="s">
        <v>272</v>
      </c>
      <c r="D121" s="297">
        <v>40</v>
      </c>
      <c r="E121" s="297"/>
      <c r="F121" s="297"/>
      <c r="G121" s="297"/>
      <c r="H121" s="297">
        <v>30</v>
      </c>
      <c r="I121" s="297"/>
      <c r="J121" s="297"/>
      <c r="K121" s="297">
        <v>7</v>
      </c>
      <c r="L121" s="297"/>
      <c r="M121" s="297"/>
      <c r="N121" s="297"/>
      <c r="O121" s="297">
        <v>5</v>
      </c>
      <c r="P121" s="298"/>
      <c r="Q121" s="299">
        <f t="shared" si="1"/>
        <v>82</v>
      </c>
    </row>
    <row r="122" spans="1:21" s="288" customFormat="1" x14ac:dyDescent="0.25">
      <c r="A122" s="291">
        <v>118</v>
      </c>
      <c r="B122" s="307" t="s">
        <v>147</v>
      </c>
      <c r="C122" s="296" t="s">
        <v>270</v>
      </c>
      <c r="D122" s="297">
        <v>40</v>
      </c>
      <c r="E122" s="297"/>
      <c r="F122" s="297"/>
      <c r="G122" s="297"/>
      <c r="H122" s="297">
        <v>30</v>
      </c>
      <c r="I122" s="297"/>
      <c r="J122" s="297"/>
      <c r="K122" s="297">
        <v>7</v>
      </c>
      <c r="L122" s="297"/>
      <c r="M122" s="297"/>
      <c r="N122" s="297"/>
      <c r="O122" s="297">
        <v>5</v>
      </c>
      <c r="P122" s="298"/>
      <c r="Q122" s="299">
        <f t="shared" si="1"/>
        <v>82</v>
      </c>
    </row>
    <row r="123" spans="1:21" s="288" customFormat="1" x14ac:dyDescent="0.25">
      <c r="A123" s="291">
        <v>119</v>
      </c>
      <c r="B123" s="296" t="s">
        <v>242</v>
      </c>
      <c r="C123" s="296" t="s">
        <v>179</v>
      </c>
      <c r="D123" s="297">
        <v>40</v>
      </c>
      <c r="E123" s="297"/>
      <c r="F123" s="297"/>
      <c r="G123" s="297"/>
      <c r="H123" s="297">
        <v>30</v>
      </c>
      <c r="I123" s="297"/>
      <c r="J123" s="297"/>
      <c r="K123" s="297">
        <v>7</v>
      </c>
      <c r="L123" s="297"/>
      <c r="M123" s="297"/>
      <c r="N123" s="297"/>
      <c r="O123" s="297">
        <v>5</v>
      </c>
      <c r="P123" s="298"/>
      <c r="Q123" s="299">
        <f t="shared" si="1"/>
        <v>82</v>
      </c>
    </row>
    <row r="124" spans="1:21" s="288" customFormat="1" x14ac:dyDescent="0.25">
      <c r="A124" s="291">
        <v>120</v>
      </c>
      <c r="B124" s="307" t="s">
        <v>273</v>
      </c>
      <c r="C124" s="296" t="s">
        <v>70</v>
      </c>
      <c r="D124" s="297">
        <v>40</v>
      </c>
      <c r="E124" s="297"/>
      <c r="F124" s="297"/>
      <c r="G124" s="297"/>
      <c r="H124" s="297">
        <v>30</v>
      </c>
      <c r="I124" s="297"/>
      <c r="J124" s="297"/>
      <c r="K124" s="297">
        <v>7</v>
      </c>
      <c r="L124" s="297"/>
      <c r="M124" s="297"/>
      <c r="N124" s="297"/>
      <c r="O124" s="297">
        <v>5</v>
      </c>
      <c r="P124" s="298"/>
      <c r="Q124" s="299">
        <f t="shared" si="1"/>
        <v>82</v>
      </c>
    </row>
    <row r="125" spans="1:21" s="288" customFormat="1" x14ac:dyDescent="0.25">
      <c r="A125" s="291">
        <v>121</v>
      </c>
      <c r="B125" s="296" t="s">
        <v>247</v>
      </c>
      <c r="C125" s="311" t="s">
        <v>248</v>
      </c>
      <c r="D125" s="297">
        <v>40</v>
      </c>
      <c r="E125" s="297"/>
      <c r="F125" s="297"/>
      <c r="G125" s="297"/>
      <c r="H125" s="297">
        <v>30</v>
      </c>
      <c r="I125" s="297"/>
      <c r="J125" s="297"/>
      <c r="K125" s="297">
        <v>7</v>
      </c>
      <c r="L125" s="297"/>
      <c r="M125" s="297"/>
      <c r="N125" s="297"/>
      <c r="O125" s="297">
        <v>5</v>
      </c>
      <c r="P125" s="298"/>
      <c r="Q125" s="299">
        <f t="shared" si="1"/>
        <v>82</v>
      </c>
    </row>
    <row r="126" spans="1:21" s="288" customFormat="1" x14ac:dyDescent="0.25">
      <c r="A126" s="291">
        <v>122</v>
      </c>
      <c r="B126" s="298" t="s">
        <v>263</v>
      </c>
      <c r="C126" s="296" t="s">
        <v>144</v>
      </c>
      <c r="D126" s="297">
        <v>40</v>
      </c>
      <c r="E126" s="297"/>
      <c r="F126" s="297"/>
      <c r="G126" s="297"/>
      <c r="H126" s="297">
        <v>30</v>
      </c>
      <c r="I126" s="297"/>
      <c r="J126" s="297"/>
      <c r="K126" s="297">
        <v>7</v>
      </c>
      <c r="L126" s="297"/>
      <c r="M126" s="297"/>
      <c r="N126" s="297"/>
      <c r="O126" s="297">
        <v>5</v>
      </c>
      <c r="P126" s="298"/>
      <c r="Q126" s="299">
        <f t="shared" si="1"/>
        <v>82</v>
      </c>
    </row>
    <row r="127" spans="1:21" s="288" customFormat="1" x14ac:dyDescent="0.25">
      <c r="A127" s="291">
        <v>123</v>
      </c>
      <c r="B127" s="298" t="s">
        <v>257</v>
      </c>
      <c r="C127" s="296" t="s">
        <v>129</v>
      </c>
      <c r="D127" s="297">
        <v>40</v>
      </c>
      <c r="E127" s="297"/>
      <c r="F127" s="297"/>
      <c r="G127" s="297"/>
      <c r="H127" s="297">
        <v>30</v>
      </c>
      <c r="I127" s="297"/>
      <c r="J127" s="297"/>
      <c r="K127" s="297">
        <v>7</v>
      </c>
      <c r="L127" s="297"/>
      <c r="M127" s="297"/>
      <c r="N127" s="297"/>
      <c r="O127" s="297">
        <v>5</v>
      </c>
      <c r="P127" s="298"/>
      <c r="Q127" s="299">
        <f t="shared" si="1"/>
        <v>82</v>
      </c>
    </row>
    <row r="128" spans="1:21" s="288" customFormat="1" x14ac:dyDescent="0.25">
      <c r="A128" s="291">
        <v>124</v>
      </c>
      <c r="B128" s="307" t="s">
        <v>277</v>
      </c>
      <c r="C128" s="296" t="s">
        <v>177</v>
      </c>
      <c r="D128" s="297">
        <v>40</v>
      </c>
      <c r="E128" s="297"/>
      <c r="F128" s="297"/>
      <c r="G128" s="297"/>
      <c r="H128" s="297">
        <v>30</v>
      </c>
      <c r="I128" s="297"/>
      <c r="J128" s="297"/>
      <c r="K128" s="297">
        <v>7</v>
      </c>
      <c r="L128" s="297"/>
      <c r="M128" s="297"/>
      <c r="N128" s="297"/>
      <c r="O128" s="297">
        <v>5</v>
      </c>
      <c r="P128" s="298"/>
      <c r="Q128" s="299">
        <f t="shared" si="1"/>
        <v>82</v>
      </c>
    </row>
    <row r="129" spans="1:17" s="288" customFormat="1" x14ac:dyDescent="0.25">
      <c r="A129" s="291">
        <v>125</v>
      </c>
      <c r="B129" s="296" t="s">
        <v>245</v>
      </c>
      <c r="C129" s="296" t="s">
        <v>246</v>
      </c>
      <c r="D129" s="297">
        <v>40</v>
      </c>
      <c r="E129" s="297"/>
      <c r="F129" s="297"/>
      <c r="G129" s="297"/>
      <c r="H129" s="297">
        <v>30</v>
      </c>
      <c r="I129" s="297"/>
      <c r="J129" s="297"/>
      <c r="K129" s="297">
        <v>7</v>
      </c>
      <c r="L129" s="297"/>
      <c r="M129" s="297"/>
      <c r="N129" s="297"/>
      <c r="O129" s="297">
        <v>5</v>
      </c>
      <c r="P129" s="298"/>
      <c r="Q129" s="299">
        <f t="shared" si="1"/>
        <v>82</v>
      </c>
    </row>
    <row r="130" spans="1:17" s="288" customFormat="1" x14ac:dyDescent="0.25">
      <c r="A130" s="291">
        <v>126</v>
      </c>
      <c r="B130" s="298" t="s">
        <v>262</v>
      </c>
      <c r="C130" s="296" t="s">
        <v>187</v>
      </c>
      <c r="D130" s="297">
        <v>40</v>
      </c>
      <c r="E130" s="297"/>
      <c r="F130" s="297"/>
      <c r="G130" s="297"/>
      <c r="H130" s="297">
        <v>30</v>
      </c>
      <c r="I130" s="297"/>
      <c r="J130" s="297"/>
      <c r="K130" s="297">
        <v>7</v>
      </c>
      <c r="L130" s="297"/>
      <c r="M130" s="297"/>
      <c r="N130" s="297"/>
      <c r="O130" s="297">
        <v>5</v>
      </c>
      <c r="P130" s="298"/>
      <c r="Q130" s="299">
        <f t="shared" si="1"/>
        <v>82</v>
      </c>
    </row>
    <row r="131" spans="1:17" s="288" customFormat="1" x14ac:dyDescent="0.25">
      <c r="A131" s="291">
        <v>127</v>
      </c>
      <c r="B131" s="296" t="s">
        <v>188</v>
      </c>
      <c r="C131" s="296" t="s">
        <v>107</v>
      </c>
      <c r="D131" s="297">
        <v>40</v>
      </c>
      <c r="E131" s="297"/>
      <c r="F131" s="297"/>
      <c r="G131" s="297"/>
      <c r="H131" s="297">
        <v>30</v>
      </c>
      <c r="I131" s="297"/>
      <c r="J131" s="297"/>
      <c r="K131" s="297">
        <v>7</v>
      </c>
      <c r="L131" s="297"/>
      <c r="M131" s="297"/>
      <c r="N131" s="297"/>
      <c r="O131" s="297">
        <v>5</v>
      </c>
      <c r="P131" s="298"/>
      <c r="Q131" s="299">
        <f t="shared" si="1"/>
        <v>82</v>
      </c>
    </row>
    <row r="132" spans="1:17" s="288" customFormat="1" x14ac:dyDescent="0.25">
      <c r="A132" s="291">
        <v>128</v>
      </c>
      <c r="B132" s="296" t="s">
        <v>252</v>
      </c>
      <c r="C132" s="296" t="s">
        <v>253</v>
      </c>
      <c r="D132" s="297">
        <v>40</v>
      </c>
      <c r="E132" s="297"/>
      <c r="F132" s="297"/>
      <c r="G132" s="297"/>
      <c r="H132" s="297">
        <v>30</v>
      </c>
      <c r="I132" s="297"/>
      <c r="J132" s="297"/>
      <c r="K132" s="297">
        <v>7</v>
      </c>
      <c r="L132" s="297"/>
      <c r="M132" s="297"/>
      <c r="N132" s="297"/>
      <c r="O132" s="297">
        <v>5</v>
      </c>
      <c r="P132" s="298"/>
      <c r="Q132" s="299">
        <f t="shared" si="1"/>
        <v>82</v>
      </c>
    </row>
    <row r="133" spans="1:17" s="288" customFormat="1" x14ac:dyDescent="0.25">
      <c r="A133" s="291">
        <v>129</v>
      </c>
      <c r="B133" s="307" t="s">
        <v>229</v>
      </c>
      <c r="C133" s="296" t="s">
        <v>162</v>
      </c>
      <c r="D133" s="297">
        <v>40</v>
      </c>
      <c r="E133" s="297"/>
      <c r="F133" s="297"/>
      <c r="G133" s="297"/>
      <c r="H133" s="297">
        <v>30</v>
      </c>
      <c r="I133" s="297"/>
      <c r="J133" s="297"/>
      <c r="K133" s="297">
        <v>7</v>
      </c>
      <c r="L133" s="297"/>
      <c r="M133" s="297"/>
      <c r="N133" s="297"/>
      <c r="O133" s="297">
        <v>5</v>
      </c>
      <c r="P133" s="298"/>
      <c r="Q133" s="299">
        <f t="shared" si="1"/>
        <v>82</v>
      </c>
    </row>
    <row r="134" spans="1:17" s="288" customFormat="1" x14ac:dyDescent="0.25">
      <c r="A134" s="291">
        <v>130</v>
      </c>
      <c r="B134" s="296" t="s">
        <v>255</v>
      </c>
      <c r="C134" s="296" t="s">
        <v>256</v>
      </c>
      <c r="D134" s="297">
        <v>40</v>
      </c>
      <c r="E134" s="297"/>
      <c r="F134" s="297"/>
      <c r="G134" s="297"/>
      <c r="H134" s="297">
        <v>30</v>
      </c>
      <c r="I134" s="297"/>
      <c r="J134" s="297"/>
      <c r="K134" s="297">
        <v>7</v>
      </c>
      <c r="L134" s="297"/>
      <c r="M134" s="297"/>
      <c r="N134" s="297"/>
      <c r="O134" s="297">
        <v>5</v>
      </c>
      <c r="P134" s="298"/>
      <c r="Q134" s="299">
        <f t="shared" si="1"/>
        <v>82</v>
      </c>
    </row>
    <row r="135" spans="1:17" s="288" customFormat="1" x14ac:dyDescent="0.25">
      <c r="A135" s="291">
        <v>131</v>
      </c>
      <c r="B135" s="298" t="s">
        <v>264</v>
      </c>
      <c r="C135" s="296" t="s">
        <v>265</v>
      </c>
      <c r="D135" s="297">
        <v>40</v>
      </c>
      <c r="E135" s="297"/>
      <c r="F135" s="297"/>
      <c r="G135" s="297"/>
      <c r="H135" s="297">
        <v>30</v>
      </c>
      <c r="I135" s="297"/>
      <c r="J135" s="297"/>
      <c r="K135" s="297">
        <v>7</v>
      </c>
      <c r="L135" s="297"/>
      <c r="M135" s="297"/>
      <c r="N135" s="297"/>
      <c r="O135" s="297">
        <v>5</v>
      </c>
      <c r="P135" s="298"/>
      <c r="Q135" s="299">
        <f t="shared" si="1"/>
        <v>82</v>
      </c>
    </row>
    <row r="136" spans="1:17" s="288" customFormat="1" x14ac:dyDescent="0.25">
      <c r="A136" s="291">
        <v>132</v>
      </c>
      <c r="B136" s="296" t="s">
        <v>250</v>
      </c>
      <c r="C136" s="296" t="s">
        <v>251</v>
      </c>
      <c r="D136" s="297">
        <v>40</v>
      </c>
      <c r="E136" s="297"/>
      <c r="F136" s="297"/>
      <c r="G136" s="297"/>
      <c r="H136" s="297">
        <v>30</v>
      </c>
      <c r="I136" s="297"/>
      <c r="J136" s="297"/>
      <c r="K136" s="297">
        <v>7</v>
      </c>
      <c r="L136" s="297"/>
      <c r="M136" s="297"/>
      <c r="N136" s="297"/>
      <c r="O136" s="297">
        <v>5</v>
      </c>
      <c r="P136" s="298"/>
      <c r="Q136" s="299">
        <f t="shared" si="1"/>
        <v>82</v>
      </c>
    </row>
    <row r="137" spans="1:17" s="288" customFormat="1" x14ac:dyDescent="0.25">
      <c r="A137" s="291">
        <v>133</v>
      </c>
      <c r="B137" s="307" t="s">
        <v>266</v>
      </c>
      <c r="C137" s="296" t="s">
        <v>208</v>
      </c>
      <c r="D137" s="297">
        <v>40</v>
      </c>
      <c r="E137" s="297"/>
      <c r="F137" s="297"/>
      <c r="G137" s="297"/>
      <c r="H137" s="297">
        <v>30</v>
      </c>
      <c r="I137" s="297"/>
      <c r="J137" s="297"/>
      <c r="K137" s="297">
        <v>7</v>
      </c>
      <c r="L137" s="297"/>
      <c r="M137" s="297"/>
      <c r="N137" s="297"/>
      <c r="O137" s="297">
        <v>5</v>
      </c>
      <c r="P137" s="298"/>
      <c r="Q137" s="299">
        <f t="shared" si="1"/>
        <v>82</v>
      </c>
    </row>
    <row r="138" spans="1:17" s="288" customFormat="1" x14ac:dyDescent="0.25">
      <c r="A138" s="291">
        <v>134</v>
      </c>
      <c r="B138" s="296" t="s">
        <v>249</v>
      </c>
      <c r="C138" s="296" t="s">
        <v>74</v>
      </c>
      <c r="D138" s="297">
        <v>40</v>
      </c>
      <c r="E138" s="297"/>
      <c r="F138" s="297"/>
      <c r="G138" s="297"/>
      <c r="H138" s="297">
        <v>30</v>
      </c>
      <c r="I138" s="297"/>
      <c r="J138" s="297"/>
      <c r="K138" s="297">
        <v>7</v>
      </c>
      <c r="L138" s="297"/>
      <c r="M138" s="297"/>
      <c r="N138" s="297"/>
      <c r="O138" s="297">
        <v>5</v>
      </c>
      <c r="P138" s="298"/>
      <c r="Q138" s="299">
        <f t="shared" si="1"/>
        <v>82</v>
      </c>
    </row>
    <row r="139" spans="1:17" s="288" customFormat="1" x14ac:dyDescent="0.25">
      <c r="A139" s="291">
        <v>135</v>
      </c>
      <c r="B139" s="296" t="s">
        <v>276</v>
      </c>
      <c r="C139" s="296" t="s">
        <v>84</v>
      </c>
      <c r="D139" s="297">
        <v>40</v>
      </c>
      <c r="E139" s="297"/>
      <c r="F139" s="297"/>
      <c r="G139" s="297"/>
      <c r="H139" s="297">
        <v>30</v>
      </c>
      <c r="I139" s="297"/>
      <c r="J139" s="297"/>
      <c r="K139" s="297">
        <v>7</v>
      </c>
      <c r="L139" s="297"/>
      <c r="M139" s="297"/>
      <c r="N139" s="297"/>
      <c r="O139" s="297">
        <v>5</v>
      </c>
      <c r="P139" s="298"/>
      <c r="Q139" s="299">
        <f t="shared" si="1"/>
        <v>82</v>
      </c>
    </row>
    <row r="140" spans="1:17" s="288" customFormat="1" x14ac:dyDescent="0.25">
      <c r="A140" s="291">
        <v>136</v>
      </c>
      <c r="B140" s="296" t="s">
        <v>239</v>
      </c>
      <c r="C140" s="296" t="s">
        <v>103</v>
      </c>
      <c r="D140" s="297">
        <v>40</v>
      </c>
      <c r="E140" s="297"/>
      <c r="F140" s="297"/>
      <c r="G140" s="297"/>
      <c r="H140" s="297">
        <v>30</v>
      </c>
      <c r="I140" s="297"/>
      <c r="J140" s="297"/>
      <c r="K140" s="297">
        <v>7</v>
      </c>
      <c r="L140" s="297"/>
      <c r="M140" s="297"/>
      <c r="N140" s="297"/>
      <c r="O140" s="297">
        <v>5</v>
      </c>
      <c r="P140" s="298"/>
      <c r="Q140" s="299">
        <f t="shared" ref="Q140:Q202" si="2">SUM(D140:O140)</f>
        <v>82</v>
      </c>
    </row>
    <row r="141" spans="1:17" s="286" customFormat="1" ht="18.75" customHeight="1" x14ac:dyDescent="0.25">
      <c r="A141" s="312">
        <v>137</v>
      </c>
      <c r="B141" s="325" t="s">
        <v>237</v>
      </c>
      <c r="C141" s="325" t="s">
        <v>134</v>
      </c>
      <c r="D141" s="326">
        <v>40</v>
      </c>
      <c r="E141" s="326"/>
      <c r="F141" s="326"/>
      <c r="G141" s="326"/>
      <c r="H141" s="326">
        <v>30</v>
      </c>
      <c r="I141" s="326"/>
      <c r="J141" s="326"/>
      <c r="K141" s="326">
        <v>7</v>
      </c>
      <c r="L141" s="326"/>
      <c r="M141" s="326"/>
      <c r="N141" s="326"/>
      <c r="O141" s="326">
        <v>5</v>
      </c>
      <c r="P141" s="327"/>
      <c r="Q141" s="328">
        <f t="shared" si="2"/>
        <v>82</v>
      </c>
    </row>
    <row r="142" spans="1:17" s="288" customFormat="1" x14ac:dyDescent="0.25">
      <c r="A142" s="291">
        <v>138</v>
      </c>
      <c r="B142" s="296" t="s">
        <v>89</v>
      </c>
      <c r="C142" s="296" t="s">
        <v>278</v>
      </c>
      <c r="D142" s="297">
        <v>40</v>
      </c>
      <c r="E142" s="297"/>
      <c r="F142" s="297"/>
      <c r="G142" s="297"/>
      <c r="H142" s="297">
        <v>30</v>
      </c>
      <c r="I142" s="297"/>
      <c r="J142" s="297"/>
      <c r="K142" s="297">
        <v>7</v>
      </c>
      <c r="L142" s="297"/>
      <c r="M142" s="297"/>
      <c r="N142" s="297"/>
      <c r="O142" s="297">
        <v>5</v>
      </c>
      <c r="P142" s="298"/>
      <c r="Q142" s="299">
        <f t="shared" si="2"/>
        <v>82</v>
      </c>
    </row>
    <row r="143" spans="1:17" s="288" customFormat="1" x14ac:dyDescent="0.25">
      <c r="A143" s="291">
        <v>139</v>
      </c>
      <c r="B143" s="296" t="s">
        <v>339</v>
      </c>
      <c r="C143" s="296" t="s">
        <v>142</v>
      </c>
      <c r="D143" s="297">
        <v>40</v>
      </c>
      <c r="E143" s="297"/>
      <c r="F143" s="297"/>
      <c r="G143" s="297"/>
      <c r="H143" s="297">
        <v>30</v>
      </c>
      <c r="I143" s="297"/>
      <c r="J143" s="297"/>
      <c r="K143" s="297">
        <v>7</v>
      </c>
      <c r="L143" s="297"/>
      <c r="M143" s="297"/>
      <c r="N143" s="297"/>
      <c r="O143" s="297">
        <v>5</v>
      </c>
      <c r="P143" s="298"/>
      <c r="Q143" s="299">
        <f t="shared" si="2"/>
        <v>82</v>
      </c>
    </row>
    <row r="144" spans="1:17" s="288" customFormat="1" x14ac:dyDescent="0.25">
      <c r="A144" s="291">
        <v>140</v>
      </c>
      <c r="B144" s="298" t="s">
        <v>236</v>
      </c>
      <c r="C144" s="296" t="s">
        <v>111</v>
      </c>
      <c r="D144" s="297">
        <v>40</v>
      </c>
      <c r="E144" s="297"/>
      <c r="F144" s="297"/>
      <c r="G144" s="297"/>
      <c r="H144" s="297">
        <v>30</v>
      </c>
      <c r="I144" s="297"/>
      <c r="J144" s="297"/>
      <c r="K144" s="297">
        <v>7</v>
      </c>
      <c r="L144" s="297"/>
      <c r="M144" s="297"/>
      <c r="N144" s="297"/>
      <c r="O144" s="297">
        <v>5</v>
      </c>
      <c r="P144" s="298"/>
      <c r="Q144" s="299">
        <f t="shared" si="2"/>
        <v>82</v>
      </c>
    </row>
    <row r="145" spans="1:17" s="288" customFormat="1" x14ac:dyDescent="0.25">
      <c r="A145" s="291">
        <v>141</v>
      </c>
      <c r="B145" s="298" t="s">
        <v>260</v>
      </c>
      <c r="C145" s="296" t="s">
        <v>261</v>
      </c>
      <c r="D145" s="297">
        <v>40</v>
      </c>
      <c r="E145" s="297"/>
      <c r="F145" s="297"/>
      <c r="G145" s="297"/>
      <c r="H145" s="297">
        <v>30</v>
      </c>
      <c r="I145" s="297"/>
      <c r="J145" s="297"/>
      <c r="K145" s="297">
        <v>7</v>
      </c>
      <c r="L145" s="297"/>
      <c r="M145" s="297"/>
      <c r="N145" s="297"/>
      <c r="O145" s="297">
        <v>5</v>
      </c>
      <c r="P145" s="298"/>
      <c r="Q145" s="299">
        <f t="shared" si="2"/>
        <v>82</v>
      </c>
    </row>
    <row r="146" spans="1:17" s="288" customFormat="1" x14ac:dyDescent="0.25">
      <c r="A146" s="291">
        <v>142</v>
      </c>
      <c r="B146" s="296" t="s">
        <v>78</v>
      </c>
      <c r="C146" s="296" t="s">
        <v>244</v>
      </c>
      <c r="D146" s="297">
        <v>40</v>
      </c>
      <c r="E146" s="297"/>
      <c r="F146" s="297"/>
      <c r="G146" s="297"/>
      <c r="H146" s="297">
        <v>30</v>
      </c>
      <c r="I146" s="297"/>
      <c r="J146" s="297"/>
      <c r="K146" s="297">
        <v>7</v>
      </c>
      <c r="L146" s="297"/>
      <c r="M146" s="297"/>
      <c r="N146" s="297"/>
      <c r="O146" s="297">
        <v>5</v>
      </c>
      <c r="P146" s="298"/>
      <c r="Q146" s="299">
        <f t="shared" si="2"/>
        <v>82</v>
      </c>
    </row>
    <row r="147" spans="1:17" s="288" customFormat="1" x14ac:dyDescent="0.25">
      <c r="A147" s="291">
        <v>143</v>
      </c>
      <c r="B147" s="307" t="s">
        <v>234</v>
      </c>
      <c r="C147" s="296" t="s">
        <v>235</v>
      </c>
      <c r="D147" s="297">
        <v>40</v>
      </c>
      <c r="E147" s="297"/>
      <c r="F147" s="297"/>
      <c r="G147" s="297"/>
      <c r="H147" s="297">
        <v>30</v>
      </c>
      <c r="I147" s="297"/>
      <c r="J147" s="297"/>
      <c r="K147" s="297">
        <v>7</v>
      </c>
      <c r="L147" s="297"/>
      <c r="M147" s="297"/>
      <c r="N147" s="297"/>
      <c r="O147" s="297">
        <v>5</v>
      </c>
      <c r="P147" s="298"/>
      <c r="Q147" s="299">
        <f t="shared" si="2"/>
        <v>82</v>
      </c>
    </row>
    <row r="148" spans="1:17" s="288" customFormat="1" x14ac:dyDescent="0.25">
      <c r="A148" s="291">
        <v>144</v>
      </c>
      <c r="B148" s="296" t="s">
        <v>254</v>
      </c>
      <c r="C148" s="296" t="s">
        <v>235</v>
      </c>
      <c r="D148" s="297">
        <v>40</v>
      </c>
      <c r="E148" s="297"/>
      <c r="F148" s="297"/>
      <c r="G148" s="297"/>
      <c r="H148" s="297">
        <v>30</v>
      </c>
      <c r="I148" s="297"/>
      <c r="J148" s="297"/>
      <c r="K148" s="297">
        <v>7</v>
      </c>
      <c r="L148" s="297"/>
      <c r="M148" s="297"/>
      <c r="N148" s="297"/>
      <c r="O148" s="297">
        <v>5</v>
      </c>
      <c r="P148" s="298"/>
      <c r="Q148" s="299">
        <f t="shared" si="2"/>
        <v>82</v>
      </c>
    </row>
    <row r="149" spans="1:17" s="288" customFormat="1" x14ac:dyDescent="0.25">
      <c r="A149" s="291">
        <v>145</v>
      </c>
      <c r="B149" s="298" t="s">
        <v>106</v>
      </c>
      <c r="C149" s="296" t="s">
        <v>79</v>
      </c>
      <c r="D149" s="297">
        <v>40</v>
      </c>
      <c r="E149" s="297"/>
      <c r="F149" s="297"/>
      <c r="G149" s="297"/>
      <c r="H149" s="297">
        <v>30</v>
      </c>
      <c r="I149" s="297"/>
      <c r="J149" s="297"/>
      <c r="K149" s="297">
        <v>7</v>
      </c>
      <c r="L149" s="297"/>
      <c r="M149" s="297"/>
      <c r="N149" s="297"/>
      <c r="O149" s="297">
        <v>5</v>
      </c>
      <c r="P149" s="298"/>
      <c r="Q149" s="299">
        <f t="shared" si="2"/>
        <v>82</v>
      </c>
    </row>
    <row r="150" spans="1:17" s="288" customFormat="1" x14ac:dyDescent="0.25">
      <c r="A150" s="291">
        <v>146</v>
      </c>
      <c r="B150" s="298" t="s">
        <v>238</v>
      </c>
      <c r="C150" s="298" t="s">
        <v>164</v>
      </c>
      <c r="D150" s="297">
        <v>40</v>
      </c>
      <c r="E150" s="297"/>
      <c r="F150" s="297"/>
      <c r="G150" s="297"/>
      <c r="H150" s="297">
        <v>30</v>
      </c>
      <c r="I150" s="297"/>
      <c r="J150" s="297"/>
      <c r="K150" s="297">
        <v>7</v>
      </c>
      <c r="L150" s="297"/>
      <c r="M150" s="297"/>
      <c r="N150" s="297"/>
      <c r="O150" s="297">
        <v>5</v>
      </c>
      <c r="P150" s="298"/>
      <c r="Q150" s="299">
        <f t="shared" si="2"/>
        <v>82</v>
      </c>
    </row>
    <row r="151" spans="1:17" s="288" customFormat="1" x14ac:dyDescent="0.25">
      <c r="A151" s="291">
        <v>147</v>
      </c>
      <c r="B151" s="307" t="s">
        <v>268</v>
      </c>
      <c r="C151" s="296" t="s">
        <v>269</v>
      </c>
      <c r="D151" s="297">
        <v>40</v>
      </c>
      <c r="E151" s="297"/>
      <c r="F151" s="297"/>
      <c r="G151" s="297"/>
      <c r="H151" s="297">
        <v>30</v>
      </c>
      <c r="I151" s="297"/>
      <c r="J151" s="297"/>
      <c r="K151" s="297">
        <v>7</v>
      </c>
      <c r="L151" s="297"/>
      <c r="M151" s="297"/>
      <c r="N151" s="297"/>
      <c r="O151" s="297">
        <v>5</v>
      </c>
      <c r="P151" s="298"/>
      <c r="Q151" s="299">
        <f t="shared" si="2"/>
        <v>82</v>
      </c>
    </row>
    <row r="152" spans="1:17" s="288" customFormat="1" x14ac:dyDescent="0.25">
      <c r="A152" s="291">
        <v>148</v>
      </c>
      <c r="B152" s="296" t="s">
        <v>232</v>
      </c>
      <c r="C152" s="296" t="s">
        <v>233</v>
      </c>
      <c r="D152" s="297">
        <v>40</v>
      </c>
      <c r="E152" s="297"/>
      <c r="F152" s="297"/>
      <c r="G152" s="297"/>
      <c r="H152" s="297">
        <v>30</v>
      </c>
      <c r="I152" s="297"/>
      <c r="J152" s="297"/>
      <c r="K152" s="297">
        <v>7</v>
      </c>
      <c r="L152" s="297"/>
      <c r="M152" s="297"/>
      <c r="N152" s="297"/>
      <c r="O152" s="297">
        <v>5</v>
      </c>
      <c r="P152" s="298"/>
      <c r="Q152" s="299">
        <f t="shared" si="2"/>
        <v>82</v>
      </c>
    </row>
    <row r="153" spans="1:17" s="288" customFormat="1" x14ac:dyDescent="0.25">
      <c r="A153" s="291">
        <v>149</v>
      </c>
      <c r="B153" s="296" t="s">
        <v>153</v>
      </c>
      <c r="C153" s="296" t="s">
        <v>233</v>
      </c>
      <c r="D153" s="297">
        <v>40</v>
      </c>
      <c r="E153" s="297"/>
      <c r="F153" s="297"/>
      <c r="G153" s="297"/>
      <c r="H153" s="297">
        <v>30</v>
      </c>
      <c r="I153" s="297"/>
      <c r="J153" s="297"/>
      <c r="K153" s="297">
        <v>7</v>
      </c>
      <c r="L153" s="297"/>
      <c r="M153" s="297"/>
      <c r="N153" s="297"/>
      <c r="O153" s="297">
        <v>5</v>
      </c>
      <c r="P153" s="298"/>
      <c r="Q153" s="299">
        <f t="shared" si="2"/>
        <v>82</v>
      </c>
    </row>
    <row r="154" spans="1:17" s="288" customFormat="1" x14ac:dyDescent="0.25">
      <c r="A154" s="291">
        <v>150</v>
      </c>
      <c r="B154" s="296" t="s">
        <v>549</v>
      </c>
      <c r="C154" s="296" t="s">
        <v>233</v>
      </c>
      <c r="D154" s="297">
        <v>40</v>
      </c>
      <c r="E154" s="297"/>
      <c r="F154" s="297"/>
      <c r="G154" s="297"/>
      <c r="H154" s="297">
        <v>30</v>
      </c>
      <c r="I154" s="297"/>
      <c r="J154" s="297"/>
      <c r="K154" s="297">
        <v>7</v>
      </c>
      <c r="L154" s="297"/>
      <c r="M154" s="297"/>
      <c r="N154" s="297"/>
      <c r="O154" s="297">
        <v>5</v>
      </c>
      <c r="P154" s="298"/>
      <c r="Q154" s="299">
        <f t="shared" si="2"/>
        <v>82</v>
      </c>
    </row>
    <row r="155" spans="1:17" s="288" customFormat="1" x14ac:dyDescent="0.25">
      <c r="A155" s="291">
        <v>151</v>
      </c>
      <c r="B155" s="296" t="s">
        <v>240</v>
      </c>
      <c r="C155" s="296" t="s">
        <v>241</v>
      </c>
      <c r="D155" s="297">
        <v>40</v>
      </c>
      <c r="E155" s="297"/>
      <c r="F155" s="297"/>
      <c r="G155" s="297"/>
      <c r="H155" s="297">
        <v>30</v>
      </c>
      <c r="I155" s="297"/>
      <c r="J155" s="297"/>
      <c r="K155" s="297">
        <v>7</v>
      </c>
      <c r="L155" s="297"/>
      <c r="M155" s="297"/>
      <c r="N155" s="297"/>
      <c r="O155" s="297">
        <v>5</v>
      </c>
      <c r="P155" s="298"/>
      <c r="Q155" s="299">
        <f t="shared" si="2"/>
        <v>82</v>
      </c>
    </row>
    <row r="156" spans="1:17" s="288" customFormat="1" x14ac:dyDescent="0.25">
      <c r="A156" s="291">
        <v>152</v>
      </c>
      <c r="B156" s="296" t="s">
        <v>546</v>
      </c>
      <c r="C156" s="296" t="s">
        <v>241</v>
      </c>
      <c r="D156" s="297">
        <v>40</v>
      </c>
      <c r="E156" s="297"/>
      <c r="F156" s="297"/>
      <c r="G156" s="297"/>
      <c r="H156" s="297">
        <v>30</v>
      </c>
      <c r="I156" s="297"/>
      <c r="J156" s="297"/>
      <c r="K156" s="297">
        <v>7</v>
      </c>
      <c r="L156" s="297"/>
      <c r="M156" s="297"/>
      <c r="N156" s="297"/>
      <c r="O156" s="297">
        <v>5</v>
      </c>
      <c r="P156" s="298"/>
      <c r="Q156" s="299">
        <f t="shared" si="2"/>
        <v>82</v>
      </c>
    </row>
    <row r="157" spans="1:17" s="288" customFormat="1" ht="18.75" customHeight="1" x14ac:dyDescent="0.25">
      <c r="A157" s="291">
        <v>153</v>
      </c>
      <c r="B157" s="307" t="s">
        <v>228</v>
      </c>
      <c r="C157" s="296" t="s">
        <v>173</v>
      </c>
      <c r="D157" s="297">
        <v>40</v>
      </c>
      <c r="E157" s="297"/>
      <c r="F157" s="297"/>
      <c r="G157" s="297"/>
      <c r="H157" s="297">
        <v>30</v>
      </c>
      <c r="I157" s="297"/>
      <c r="J157" s="297"/>
      <c r="K157" s="297">
        <v>7</v>
      </c>
      <c r="L157" s="297"/>
      <c r="M157" s="297"/>
      <c r="N157" s="297"/>
      <c r="O157" s="297">
        <v>5</v>
      </c>
      <c r="P157" s="298"/>
      <c r="Q157" s="299">
        <f t="shared" si="2"/>
        <v>82</v>
      </c>
    </row>
    <row r="158" spans="1:17" s="288" customFormat="1" ht="18" customHeight="1" x14ac:dyDescent="0.25">
      <c r="A158" s="291">
        <v>154</v>
      </c>
      <c r="B158" s="296" t="s">
        <v>238</v>
      </c>
      <c r="C158" s="296" t="s">
        <v>243</v>
      </c>
      <c r="D158" s="297">
        <v>40</v>
      </c>
      <c r="E158" s="297"/>
      <c r="F158" s="297"/>
      <c r="G158" s="297"/>
      <c r="H158" s="297">
        <v>30</v>
      </c>
      <c r="I158" s="297"/>
      <c r="J158" s="297"/>
      <c r="K158" s="297">
        <v>7</v>
      </c>
      <c r="L158" s="297"/>
      <c r="M158" s="297"/>
      <c r="N158" s="297"/>
      <c r="O158" s="297">
        <v>5</v>
      </c>
      <c r="P158" s="298"/>
      <c r="Q158" s="299">
        <f t="shared" si="2"/>
        <v>82</v>
      </c>
    </row>
    <row r="159" spans="1:17" s="288" customFormat="1" ht="18.75" customHeight="1" x14ac:dyDescent="0.25">
      <c r="A159" s="291">
        <v>155</v>
      </c>
      <c r="B159" s="296" t="s">
        <v>365</v>
      </c>
      <c r="C159" s="296" t="s">
        <v>64</v>
      </c>
      <c r="D159" s="297">
        <v>40</v>
      </c>
      <c r="E159" s="297"/>
      <c r="F159" s="297"/>
      <c r="G159" s="297"/>
      <c r="H159" s="297">
        <v>30</v>
      </c>
      <c r="I159" s="297"/>
      <c r="J159" s="297">
        <v>10</v>
      </c>
      <c r="K159" s="297"/>
      <c r="L159" s="297"/>
      <c r="M159" s="297"/>
      <c r="N159" s="297"/>
      <c r="O159" s="297"/>
      <c r="P159" s="298"/>
      <c r="Q159" s="299">
        <f t="shared" si="2"/>
        <v>80</v>
      </c>
    </row>
    <row r="160" spans="1:17" s="288" customFormat="1" ht="21" customHeight="1" x14ac:dyDescent="0.25">
      <c r="A160" s="291">
        <v>156</v>
      </c>
      <c r="B160" s="307" t="s">
        <v>131</v>
      </c>
      <c r="C160" s="296" t="s">
        <v>64</v>
      </c>
      <c r="D160" s="297">
        <v>40</v>
      </c>
      <c r="E160" s="297"/>
      <c r="F160" s="297"/>
      <c r="G160" s="297"/>
      <c r="H160" s="297">
        <v>30</v>
      </c>
      <c r="I160" s="297"/>
      <c r="J160" s="297">
        <v>10</v>
      </c>
      <c r="K160" s="297"/>
      <c r="L160" s="297"/>
      <c r="M160" s="297"/>
      <c r="N160" s="297"/>
      <c r="O160" s="297"/>
      <c r="P160" s="298"/>
      <c r="Q160" s="299">
        <f t="shared" si="2"/>
        <v>80</v>
      </c>
    </row>
    <row r="161" spans="1:17" s="288" customFormat="1" ht="21" customHeight="1" x14ac:dyDescent="0.25">
      <c r="A161" s="291">
        <v>157</v>
      </c>
      <c r="B161" s="296" t="s">
        <v>318</v>
      </c>
      <c r="C161" s="296" t="s">
        <v>319</v>
      </c>
      <c r="D161" s="297">
        <v>40</v>
      </c>
      <c r="E161" s="297"/>
      <c r="F161" s="297"/>
      <c r="G161" s="297">
        <v>40</v>
      </c>
      <c r="H161" s="297"/>
      <c r="I161" s="297"/>
      <c r="J161" s="297"/>
      <c r="K161" s="297"/>
      <c r="L161" s="297"/>
      <c r="M161" s="297"/>
      <c r="N161" s="297"/>
      <c r="O161" s="297"/>
      <c r="P161" s="298"/>
      <c r="Q161" s="299">
        <f t="shared" si="2"/>
        <v>80</v>
      </c>
    </row>
    <row r="162" spans="1:17" s="288" customFormat="1" ht="21" customHeight="1" x14ac:dyDescent="0.25">
      <c r="A162" s="291">
        <v>158</v>
      </c>
      <c r="B162" s="298" t="s">
        <v>355</v>
      </c>
      <c r="C162" s="296" t="s">
        <v>356</v>
      </c>
      <c r="D162" s="297">
        <v>40</v>
      </c>
      <c r="E162" s="297"/>
      <c r="F162" s="297"/>
      <c r="G162" s="297"/>
      <c r="H162" s="297">
        <v>30</v>
      </c>
      <c r="I162" s="297"/>
      <c r="J162" s="297">
        <v>10</v>
      </c>
      <c r="K162" s="297"/>
      <c r="L162" s="297"/>
      <c r="M162" s="297"/>
      <c r="N162" s="297"/>
      <c r="O162" s="297"/>
      <c r="P162" s="298"/>
      <c r="Q162" s="299">
        <f t="shared" si="2"/>
        <v>80</v>
      </c>
    </row>
    <row r="163" spans="1:17" s="288" customFormat="1" ht="21" customHeight="1" x14ac:dyDescent="0.25">
      <c r="A163" s="291">
        <v>159</v>
      </c>
      <c r="B163" s="296" t="s">
        <v>73</v>
      </c>
      <c r="C163" s="296" t="s">
        <v>165</v>
      </c>
      <c r="D163" s="297">
        <v>40</v>
      </c>
      <c r="E163" s="297"/>
      <c r="F163" s="297"/>
      <c r="G163" s="297"/>
      <c r="H163" s="297">
        <v>30</v>
      </c>
      <c r="I163" s="297"/>
      <c r="J163" s="297">
        <v>10</v>
      </c>
      <c r="K163" s="297"/>
      <c r="L163" s="297"/>
      <c r="M163" s="297"/>
      <c r="N163" s="297"/>
      <c r="O163" s="297"/>
      <c r="P163" s="298"/>
      <c r="Q163" s="299">
        <f t="shared" si="2"/>
        <v>80</v>
      </c>
    </row>
    <row r="164" spans="1:17" s="288" customFormat="1" ht="21.75" customHeight="1" x14ac:dyDescent="0.25">
      <c r="A164" s="291">
        <v>160</v>
      </c>
      <c r="B164" s="298" t="s">
        <v>282</v>
      </c>
      <c r="C164" s="296" t="s">
        <v>283</v>
      </c>
      <c r="D164" s="297">
        <v>40</v>
      </c>
      <c r="E164" s="297"/>
      <c r="F164" s="297"/>
      <c r="G164" s="297"/>
      <c r="H164" s="297">
        <v>30</v>
      </c>
      <c r="I164" s="297"/>
      <c r="J164" s="297">
        <v>10</v>
      </c>
      <c r="K164" s="297"/>
      <c r="L164" s="297"/>
      <c r="M164" s="297"/>
      <c r="N164" s="297"/>
      <c r="O164" s="297"/>
      <c r="P164" s="298"/>
      <c r="Q164" s="299">
        <f t="shared" si="2"/>
        <v>80</v>
      </c>
    </row>
    <row r="165" spans="1:17" s="288" customFormat="1" ht="21.75" customHeight="1" x14ac:dyDescent="0.25">
      <c r="A165" s="291">
        <v>161</v>
      </c>
      <c r="B165" s="296" t="s">
        <v>306</v>
      </c>
      <c r="C165" s="296" t="s">
        <v>100</v>
      </c>
      <c r="D165" s="297">
        <v>40</v>
      </c>
      <c r="E165" s="297"/>
      <c r="F165" s="297"/>
      <c r="G165" s="297"/>
      <c r="H165" s="297">
        <v>30</v>
      </c>
      <c r="I165" s="297"/>
      <c r="J165" s="297">
        <v>10</v>
      </c>
      <c r="K165" s="297"/>
      <c r="L165" s="297"/>
      <c r="M165" s="297"/>
      <c r="N165" s="297"/>
      <c r="O165" s="297"/>
      <c r="P165" s="298"/>
      <c r="Q165" s="299">
        <f t="shared" si="2"/>
        <v>80</v>
      </c>
    </row>
    <row r="166" spans="1:17" s="288" customFormat="1" ht="24" customHeight="1" x14ac:dyDescent="0.25">
      <c r="A166" s="291">
        <v>162</v>
      </c>
      <c r="B166" s="298" t="s">
        <v>340</v>
      </c>
      <c r="C166" s="296" t="s">
        <v>198</v>
      </c>
      <c r="D166" s="297">
        <v>40</v>
      </c>
      <c r="E166" s="297"/>
      <c r="F166" s="297"/>
      <c r="G166" s="297"/>
      <c r="H166" s="297">
        <v>30</v>
      </c>
      <c r="I166" s="297"/>
      <c r="J166" s="297">
        <v>10</v>
      </c>
      <c r="K166" s="297"/>
      <c r="L166" s="297"/>
      <c r="M166" s="297"/>
      <c r="N166" s="297"/>
      <c r="O166" s="297"/>
      <c r="P166" s="298"/>
      <c r="Q166" s="299">
        <f t="shared" si="2"/>
        <v>80</v>
      </c>
    </row>
    <row r="167" spans="1:17" s="288" customFormat="1" ht="21" customHeight="1" x14ac:dyDescent="0.25">
      <c r="A167" s="291">
        <v>163</v>
      </c>
      <c r="B167" s="307" t="s">
        <v>131</v>
      </c>
      <c r="C167" s="296" t="s">
        <v>198</v>
      </c>
      <c r="D167" s="297">
        <v>40</v>
      </c>
      <c r="E167" s="297"/>
      <c r="F167" s="297"/>
      <c r="G167" s="297"/>
      <c r="H167" s="297">
        <v>30</v>
      </c>
      <c r="I167" s="297"/>
      <c r="J167" s="297">
        <v>10</v>
      </c>
      <c r="K167" s="297"/>
      <c r="L167" s="297"/>
      <c r="M167" s="297"/>
      <c r="N167" s="297"/>
      <c r="O167" s="297"/>
      <c r="P167" s="298"/>
      <c r="Q167" s="299">
        <f t="shared" si="2"/>
        <v>80</v>
      </c>
    </row>
    <row r="168" spans="1:17" s="288" customFormat="1" ht="22.5" customHeight="1" x14ac:dyDescent="0.25">
      <c r="A168" s="291">
        <v>164</v>
      </c>
      <c r="B168" s="296" t="s">
        <v>376</v>
      </c>
      <c r="C168" s="296" t="s">
        <v>377</v>
      </c>
      <c r="D168" s="297"/>
      <c r="E168" s="297">
        <v>30</v>
      </c>
      <c r="F168" s="297"/>
      <c r="G168" s="297">
        <v>40</v>
      </c>
      <c r="H168" s="297"/>
      <c r="I168" s="297"/>
      <c r="J168" s="297"/>
      <c r="K168" s="297"/>
      <c r="L168" s="297"/>
      <c r="M168" s="297">
        <v>10</v>
      </c>
      <c r="N168" s="297"/>
      <c r="O168" s="297"/>
      <c r="P168" s="298"/>
      <c r="Q168" s="299">
        <f t="shared" si="2"/>
        <v>80</v>
      </c>
    </row>
    <row r="169" spans="1:17" s="288" customFormat="1" ht="18" customHeight="1" x14ac:dyDescent="0.25">
      <c r="A169" s="291">
        <v>165</v>
      </c>
      <c r="B169" s="298" t="s">
        <v>304</v>
      </c>
      <c r="C169" s="296" t="s">
        <v>259</v>
      </c>
      <c r="D169" s="297">
        <v>40</v>
      </c>
      <c r="E169" s="297"/>
      <c r="F169" s="297"/>
      <c r="G169" s="297"/>
      <c r="H169" s="297">
        <v>30</v>
      </c>
      <c r="I169" s="297"/>
      <c r="J169" s="297">
        <v>10</v>
      </c>
      <c r="K169" s="297"/>
      <c r="L169" s="297"/>
      <c r="M169" s="297"/>
      <c r="N169" s="297"/>
      <c r="O169" s="297"/>
      <c r="P169" s="298"/>
      <c r="Q169" s="299">
        <f t="shared" si="2"/>
        <v>80</v>
      </c>
    </row>
    <row r="170" spans="1:17" s="288" customFormat="1" ht="21.75" customHeight="1" x14ac:dyDescent="0.25">
      <c r="A170" s="291">
        <v>166</v>
      </c>
      <c r="B170" s="298" t="s">
        <v>284</v>
      </c>
      <c r="C170" s="296" t="s">
        <v>115</v>
      </c>
      <c r="D170" s="297">
        <v>40</v>
      </c>
      <c r="E170" s="297"/>
      <c r="F170" s="297"/>
      <c r="G170" s="297"/>
      <c r="H170" s="297">
        <v>30</v>
      </c>
      <c r="I170" s="297"/>
      <c r="J170" s="297">
        <v>10</v>
      </c>
      <c r="K170" s="297"/>
      <c r="L170" s="297"/>
      <c r="M170" s="297"/>
      <c r="N170" s="297"/>
      <c r="O170" s="297"/>
      <c r="P170" s="298"/>
      <c r="Q170" s="299">
        <f t="shared" si="2"/>
        <v>80</v>
      </c>
    </row>
    <row r="171" spans="1:17" s="288" customFormat="1" ht="18.75" customHeight="1" x14ac:dyDescent="0.25">
      <c r="A171" s="291">
        <v>167</v>
      </c>
      <c r="B171" s="296" t="s">
        <v>299</v>
      </c>
      <c r="C171" s="296" t="s">
        <v>300</v>
      </c>
      <c r="D171" s="297">
        <v>40</v>
      </c>
      <c r="E171" s="297"/>
      <c r="F171" s="297"/>
      <c r="G171" s="297"/>
      <c r="H171" s="297">
        <v>30</v>
      </c>
      <c r="I171" s="297"/>
      <c r="J171" s="297">
        <v>10</v>
      </c>
      <c r="K171" s="297"/>
      <c r="L171" s="297"/>
      <c r="M171" s="297"/>
      <c r="N171" s="297"/>
      <c r="O171" s="297"/>
      <c r="P171" s="298"/>
      <c r="Q171" s="299">
        <f t="shared" si="2"/>
        <v>80</v>
      </c>
    </row>
    <row r="172" spans="1:17" s="288" customFormat="1" ht="21" customHeight="1" x14ac:dyDescent="0.25">
      <c r="A172" s="291">
        <v>168</v>
      </c>
      <c r="B172" s="296" t="s">
        <v>312</v>
      </c>
      <c r="C172" s="296" t="s">
        <v>313</v>
      </c>
      <c r="D172" s="297">
        <v>40</v>
      </c>
      <c r="E172" s="297"/>
      <c r="F172" s="297"/>
      <c r="G172" s="297"/>
      <c r="H172" s="297">
        <v>30</v>
      </c>
      <c r="I172" s="297"/>
      <c r="J172" s="297">
        <v>10</v>
      </c>
      <c r="K172" s="297"/>
      <c r="L172" s="297"/>
      <c r="M172" s="297"/>
      <c r="N172" s="297"/>
      <c r="O172" s="297"/>
      <c r="P172" s="298"/>
      <c r="Q172" s="299">
        <f t="shared" si="2"/>
        <v>80</v>
      </c>
    </row>
    <row r="173" spans="1:17" s="288" customFormat="1" ht="21" customHeight="1" x14ac:dyDescent="0.25">
      <c r="A173" s="291">
        <v>169</v>
      </c>
      <c r="B173" s="296" t="s">
        <v>73</v>
      </c>
      <c r="C173" s="296" t="s">
        <v>395</v>
      </c>
      <c r="D173" s="297">
        <v>40</v>
      </c>
      <c r="E173" s="297"/>
      <c r="F173" s="297"/>
      <c r="G173" s="297"/>
      <c r="H173" s="297">
        <v>30</v>
      </c>
      <c r="I173" s="297"/>
      <c r="J173" s="297">
        <v>10</v>
      </c>
      <c r="K173" s="297"/>
      <c r="L173" s="297"/>
      <c r="M173" s="297"/>
      <c r="N173" s="297"/>
      <c r="O173" s="297"/>
      <c r="P173" s="298"/>
      <c r="Q173" s="299">
        <f t="shared" si="2"/>
        <v>80</v>
      </c>
    </row>
    <row r="174" spans="1:17" s="288" customFormat="1" ht="21" customHeight="1" x14ac:dyDescent="0.25">
      <c r="A174" s="291">
        <v>170</v>
      </c>
      <c r="B174" s="296" t="s">
        <v>290</v>
      </c>
      <c r="C174" s="296" t="s">
        <v>291</v>
      </c>
      <c r="D174" s="297">
        <v>40</v>
      </c>
      <c r="E174" s="297"/>
      <c r="F174" s="297"/>
      <c r="G174" s="297"/>
      <c r="H174" s="297">
        <v>30</v>
      </c>
      <c r="I174" s="297"/>
      <c r="J174" s="297">
        <v>10</v>
      </c>
      <c r="K174" s="297"/>
      <c r="L174" s="297"/>
      <c r="M174" s="297"/>
      <c r="N174" s="297"/>
      <c r="O174" s="297"/>
      <c r="P174" s="298"/>
      <c r="Q174" s="299">
        <f t="shared" si="2"/>
        <v>80</v>
      </c>
    </row>
    <row r="175" spans="1:17" s="288" customFormat="1" ht="19.5" customHeight="1" x14ac:dyDescent="0.25">
      <c r="A175" s="291">
        <v>171</v>
      </c>
      <c r="B175" s="296" t="s">
        <v>294</v>
      </c>
      <c r="C175" s="296" t="s">
        <v>248</v>
      </c>
      <c r="D175" s="297">
        <v>40</v>
      </c>
      <c r="E175" s="297"/>
      <c r="F175" s="297"/>
      <c r="G175" s="297"/>
      <c r="H175" s="297">
        <v>30</v>
      </c>
      <c r="I175" s="297"/>
      <c r="J175" s="297">
        <v>10</v>
      </c>
      <c r="K175" s="297"/>
      <c r="L175" s="297"/>
      <c r="M175" s="297"/>
      <c r="N175" s="297"/>
      <c r="O175" s="297"/>
      <c r="P175" s="298"/>
      <c r="Q175" s="299">
        <f t="shared" si="2"/>
        <v>80</v>
      </c>
    </row>
    <row r="176" spans="1:17" s="288" customFormat="1" ht="22.5" customHeight="1" x14ac:dyDescent="0.25">
      <c r="A176" s="291">
        <v>172</v>
      </c>
      <c r="B176" s="298" t="s">
        <v>197</v>
      </c>
      <c r="C176" s="296" t="s">
        <v>248</v>
      </c>
      <c r="D176" s="297">
        <v>40</v>
      </c>
      <c r="E176" s="297"/>
      <c r="F176" s="297"/>
      <c r="G176" s="297"/>
      <c r="H176" s="297">
        <v>30</v>
      </c>
      <c r="I176" s="297"/>
      <c r="J176" s="297">
        <v>10</v>
      </c>
      <c r="K176" s="297"/>
      <c r="L176" s="297"/>
      <c r="M176" s="297"/>
      <c r="N176" s="297"/>
      <c r="O176" s="297"/>
      <c r="P176" s="298"/>
      <c r="Q176" s="299">
        <f t="shared" si="2"/>
        <v>80</v>
      </c>
    </row>
    <row r="177" spans="1:17" s="288" customFormat="1" ht="20.25" customHeight="1" x14ac:dyDescent="0.25">
      <c r="A177" s="291">
        <v>173</v>
      </c>
      <c r="B177" s="296" t="s">
        <v>331</v>
      </c>
      <c r="C177" s="296" t="s">
        <v>248</v>
      </c>
      <c r="D177" s="297">
        <v>40</v>
      </c>
      <c r="E177" s="297"/>
      <c r="F177" s="297"/>
      <c r="G177" s="297"/>
      <c r="H177" s="297">
        <v>30</v>
      </c>
      <c r="I177" s="297"/>
      <c r="J177" s="297">
        <v>10</v>
      </c>
      <c r="K177" s="297"/>
      <c r="L177" s="297"/>
      <c r="M177" s="297"/>
      <c r="N177" s="297"/>
      <c r="O177" s="297"/>
      <c r="P177" s="298"/>
      <c r="Q177" s="299">
        <f t="shared" si="2"/>
        <v>80</v>
      </c>
    </row>
    <row r="178" spans="1:17" s="288" customFormat="1" ht="22.5" customHeight="1" x14ac:dyDescent="0.25">
      <c r="A178" s="291">
        <v>174</v>
      </c>
      <c r="B178" s="296" t="s">
        <v>314</v>
      </c>
      <c r="C178" s="296" t="s">
        <v>315</v>
      </c>
      <c r="D178" s="297">
        <v>40</v>
      </c>
      <c r="E178" s="297"/>
      <c r="F178" s="297"/>
      <c r="G178" s="297"/>
      <c r="H178" s="297">
        <v>30</v>
      </c>
      <c r="I178" s="297"/>
      <c r="J178" s="297">
        <v>10</v>
      </c>
      <c r="K178" s="297"/>
      <c r="L178" s="297"/>
      <c r="M178" s="297"/>
      <c r="N178" s="297"/>
      <c r="O178" s="297"/>
      <c r="P178" s="298"/>
      <c r="Q178" s="299">
        <f t="shared" si="2"/>
        <v>80</v>
      </c>
    </row>
    <row r="179" spans="1:17" s="288" customFormat="1" ht="18.75" customHeight="1" x14ac:dyDescent="0.25">
      <c r="A179" s="291">
        <v>175</v>
      </c>
      <c r="B179" s="296" t="s">
        <v>378</v>
      </c>
      <c r="C179" s="296" t="s">
        <v>315</v>
      </c>
      <c r="D179" s="297">
        <v>40</v>
      </c>
      <c r="E179" s="297"/>
      <c r="F179" s="297"/>
      <c r="G179" s="297"/>
      <c r="H179" s="297">
        <v>30</v>
      </c>
      <c r="I179" s="297"/>
      <c r="J179" s="297">
        <v>10</v>
      </c>
      <c r="K179" s="297"/>
      <c r="L179" s="297"/>
      <c r="M179" s="297"/>
      <c r="N179" s="297"/>
      <c r="O179" s="297"/>
      <c r="P179" s="298"/>
      <c r="Q179" s="299">
        <f t="shared" si="2"/>
        <v>80</v>
      </c>
    </row>
    <row r="180" spans="1:17" s="288" customFormat="1" ht="21.75" customHeight="1" x14ac:dyDescent="0.25">
      <c r="A180" s="291">
        <v>176</v>
      </c>
      <c r="B180" s="296" t="s">
        <v>292</v>
      </c>
      <c r="C180" s="296" t="s">
        <v>144</v>
      </c>
      <c r="D180" s="297">
        <v>40</v>
      </c>
      <c r="E180" s="297"/>
      <c r="F180" s="297"/>
      <c r="G180" s="297"/>
      <c r="H180" s="297">
        <v>30</v>
      </c>
      <c r="I180" s="297"/>
      <c r="J180" s="297">
        <v>10</v>
      </c>
      <c r="K180" s="297"/>
      <c r="L180" s="297"/>
      <c r="M180" s="297"/>
      <c r="N180" s="297"/>
      <c r="O180" s="297"/>
      <c r="P180" s="298"/>
      <c r="Q180" s="299">
        <f t="shared" si="2"/>
        <v>80</v>
      </c>
    </row>
    <row r="181" spans="1:17" s="288" customFormat="1" ht="22.5" customHeight="1" x14ac:dyDescent="0.25">
      <c r="A181" s="291">
        <v>177</v>
      </c>
      <c r="B181" s="296" t="s">
        <v>209</v>
      </c>
      <c r="C181" s="296" t="s">
        <v>407</v>
      </c>
      <c r="D181" s="297">
        <v>40</v>
      </c>
      <c r="E181" s="297"/>
      <c r="F181" s="297"/>
      <c r="G181" s="297"/>
      <c r="H181" s="297">
        <v>30</v>
      </c>
      <c r="I181" s="297"/>
      <c r="J181" s="297">
        <v>10</v>
      </c>
      <c r="K181" s="297"/>
      <c r="L181" s="297"/>
      <c r="M181" s="297"/>
      <c r="N181" s="297"/>
      <c r="O181" s="297"/>
      <c r="P181" s="298"/>
      <c r="Q181" s="299">
        <f t="shared" si="2"/>
        <v>80</v>
      </c>
    </row>
    <row r="182" spans="1:17" s="288" customFormat="1" ht="24" customHeight="1" x14ac:dyDescent="0.25">
      <c r="A182" s="291">
        <v>178</v>
      </c>
      <c r="B182" s="307" t="s">
        <v>400</v>
      </c>
      <c r="C182" s="296" t="s">
        <v>401</v>
      </c>
      <c r="D182" s="297">
        <v>40</v>
      </c>
      <c r="E182" s="297"/>
      <c r="F182" s="297"/>
      <c r="G182" s="297"/>
      <c r="H182" s="297">
        <v>30</v>
      </c>
      <c r="I182" s="297"/>
      <c r="J182" s="297">
        <v>10</v>
      </c>
      <c r="K182" s="297"/>
      <c r="L182" s="297"/>
      <c r="M182" s="297"/>
      <c r="N182" s="297"/>
      <c r="O182" s="297"/>
      <c r="P182" s="298"/>
      <c r="Q182" s="299">
        <f t="shared" si="2"/>
        <v>80</v>
      </c>
    </row>
    <row r="183" spans="1:17" s="288" customFormat="1" ht="21.75" customHeight="1" x14ac:dyDescent="0.25">
      <c r="A183" s="291">
        <v>179</v>
      </c>
      <c r="B183" s="307" t="s">
        <v>279</v>
      </c>
      <c r="C183" s="296" t="s">
        <v>129</v>
      </c>
      <c r="D183" s="297">
        <v>40</v>
      </c>
      <c r="E183" s="297"/>
      <c r="F183" s="297"/>
      <c r="G183" s="297"/>
      <c r="H183" s="297">
        <v>30</v>
      </c>
      <c r="I183" s="297"/>
      <c r="J183" s="297">
        <v>10</v>
      </c>
      <c r="K183" s="297"/>
      <c r="L183" s="297"/>
      <c r="M183" s="297"/>
      <c r="N183" s="297"/>
      <c r="O183" s="297"/>
      <c r="P183" s="298"/>
      <c r="Q183" s="299">
        <f t="shared" si="2"/>
        <v>80</v>
      </c>
    </row>
    <row r="184" spans="1:17" s="288" customFormat="1" ht="21.75" customHeight="1" x14ac:dyDescent="0.25">
      <c r="A184" s="291">
        <v>180</v>
      </c>
      <c r="B184" s="296" t="s">
        <v>108</v>
      </c>
      <c r="C184" s="296" t="s">
        <v>129</v>
      </c>
      <c r="D184" s="297">
        <v>40</v>
      </c>
      <c r="E184" s="297"/>
      <c r="F184" s="297"/>
      <c r="G184" s="297"/>
      <c r="H184" s="297">
        <v>30</v>
      </c>
      <c r="I184" s="297"/>
      <c r="J184" s="297">
        <v>10</v>
      </c>
      <c r="K184" s="297"/>
      <c r="L184" s="297"/>
      <c r="M184" s="297"/>
      <c r="N184" s="297"/>
      <c r="O184" s="297"/>
      <c r="P184" s="298"/>
      <c r="Q184" s="299">
        <f t="shared" si="2"/>
        <v>80</v>
      </c>
    </row>
    <row r="185" spans="1:17" s="288" customFormat="1" ht="25.5" customHeight="1" x14ac:dyDescent="0.25">
      <c r="A185" s="291">
        <v>181</v>
      </c>
      <c r="B185" s="307" t="s">
        <v>381</v>
      </c>
      <c r="C185" s="296" t="s">
        <v>129</v>
      </c>
      <c r="D185" s="297">
        <v>40</v>
      </c>
      <c r="E185" s="297"/>
      <c r="F185" s="297"/>
      <c r="G185" s="297"/>
      <c r="H185" s="297">
        <v>30</v>
      </c>
      <c r="I185" s="297"/>
      <c r="J185" s="297">
        <v>10</v>
      </c>
      <c r="K185" s="297"/>
      <c r="L185" s="297"/>
      <c r="M185" s="297"/>
      <c r="N185" s="297"/>
      <c r="O185" s="297"/>
      <c r="P185" s="298"/>
      <c r="Q185" s="299">
        <f t="shared" si="2"/>
        <v>80</v>
      </c>
    </row>
    <row r="186" spans="1:17" s="288" customFormat="1" ht="21" customHeight="1" x14ac:dyDescent="0.25">
      <c r="A186" s="291">
        <v>182</v>
      </c>
      <c r="B186" s="296" t="s">
        <v>406</v>
      </c>
      <c r="C186" s="296" t="s">
        <v>129</v>
      </c>
      <c r="D186" s="297">
        <v>40</v>
      </c>
      <c r="E186" s="297"/>
      <c r="F186" s="297"/>
      <c r="G186" s="297"/>
      <c r="H186" s="297">
        <v>30</v>
      </c>
      <c r="I186" s="297"/>
      <c r="J186" s="297">
        <v>10</v>
      </c>
      <c r="K186" s="297"/>
      <c r="L186" s="297"/>
      <c r="M186" s="297"/>
      <c r="N186" s="297"/>
      <c r="O186" s="297"/>
      <c r="P186" s="298"/>
      <c r="Q186" s="299">
        <f t="shared" si="2"/>
        <v>80</v>
      </c>
    </row>
    <row r="187" spans="1:17" s="288" customFormat="1" ht="24.75" customHeight="1" x14ac:dyDescent="0.25">
      <c r="A187" s="291">
        <v>183</v>
      </c>
      <c r="B187" s="298" t="s">
        <v>316</v>
      </c>
      <c r="C187" s="296" t="s">
        <v>317</v>
      </c>
      <c r="D187" s="297">
        <v>40</v>
      </c>
      <c r="E187" s="297"/>
      <c r="F187" s="297"/>
      <c r="G187" s="297"/>
      <c r="H187" s="297">
        <v>30</v>
      </c>
      <c r="I187" s="297"/>
      <c r="J187" s="297">
        <v>10</v>
      </c>
      <c r="K187" s="297"/>
      <c r="L187" s="297"/>
      <c r="M187" s="297"/>
      <c r="N187" s="297"/>
      <c r="O187" s="297"/>
      <c r="P187" s="298"/>
      <c r="Q187" s="299">
        <f t="shared" si="2"/>
        <v>80</v>
      </c>
    </row>
    <row r="188" spans="1:17" s="288" customFormat="1" ht="16.5" customHeight="1" x14ac:dyDescent="0.25">
      <c r="A188" s="291">
        <v>184</v>
      </c>
      <c r="B188" s="298" t="s">
        <v>354</v>
      </c>
      <c r="C188" s="296" t="s">
        <v>177</v>
      </c>
      <c r="D188" s="297">
        <v>40</v>
      </c>
      <c r="E188" s="297"/>
      <c r="F188" s="297"/>
      <c r="G188" s="297"/>
      <c r="H188" s="297">
        <v>30</v>
      </c>
      <c r="I188" s="297"/>
      <c r="J188" s="297">
        <v>10</v>
      </c>
      <c r="K188" s="297"/>
      <c r="L188" s="297"/>
      <c r="M188" s="297"/>
      <c r="N188" s="297"/>
      <c r="O188" s="297"/>
      <c r="P188" s="298"/>
      <c r="Q188" s="299">
        <f t="shared" si="2"/>
        <v>80</v>
      </c>
    </row>
    <row r="189" spans="1:17" s="288" customFormat="1" ht="20.25" customHeight="1" x14ac:dyDescent="0.25">
      <c r="A189" s="291">
        <v>185</v>
      </c>
      <c r="B189" s="307" t="s">
        <v>383</v>
      </c>
      <c r="C189" s="296" t="s">
        <v>384</v>
      </c>
      <c r="D189" s="297">
        <v>40</v>
      </c>
      <c r="E189" s="297"/>
      <c r="F189" s="297"/>
      <c r="G189" s="297"/>
      <c r="H189" s="297">
        <v>30</v>
      </c>
      <c r="I189" s="297"/>
      <c r="J189" s="297">
        <v>10</v>
      </c>
      <c r="K189" s="297"/>
      <c r="L189" s="297"/>
      <c r="M189" s="297"/>
      <c r="N189" s="297"/>
      <c r="O189" s="297"/>
      <c r="P189" s="298"/>
      <c r="Q189" s="299">
        <f t="shared" si="2"/>
        <v>80</v>
      </c>
    </row>
    <row r="190" spans="1:17" s="288" customFormat="1" ht="24" customHeight="1" x14ac:dyDescent="0.25">
      <c r="A190" s="291">
        <v>186</v>
      </c>
      <c r="B190" s="296" t="s">
        <v>409</v>
      </c>
      <c r="C190" s="296" t="s">
        <v>410</v>
      </c>
      <c r="D190" s="297">
        <v>40</v>
      </c>
      <c r="E190" s="297"/>
      <c r="F190" s="297"/>
      <c r="G190" s="297"/>
      <c r="H190" s="297">
        <v>30</v>
      </c>
      <c r="I190" s="297"/>
      <c r="J190" s="297">
        <v>10</v>
      </c>
      <c r="K190" s="297"/>
      <c r="L190" s="297"/>
      <c r="M190" s="297"/>
      <c r="N190" s="297"/>
      <c r="O190" s="297"/>
      <c r="P190" s="298"/>
      <c r="Q190" s="299">
        <f t="shared" si="2"/>
        <v>80</v>
      </c>
    </row>
    <row r="191" spans="1:17" s="288" customFormat="1" ht="26.25" customHeight="1" x14ac:dyDescent="0.25">
      <c r="A191" s="291">
        <v>187</v>
      </c>
      <c r="B191" s="307" t="s">
        <v>403</v>
      </c>
      <c r="C191" s="296" t="s">
        <v>404</v>
      </c>
      <c r="D191" s="297">
        <v>40</v>
      </c>
      <c r="E191" s="297"/>
      <c r="F191" s="297"/>
      <c r="G191" s="297"/>
      <c r="H191" s="297">
        <v>30</v>
      </c>
      <c r="I191" s="297"/>
      <c r="J191" s="297">
        <v>10</v>
      </c>
      <c r="K191" s="297"/>
      <c r="L191" s="297"/>
      <c r="M191" s="297"/>
      <c r="N191" s="297"/>
      <c r="O191" s="297"/>
      <c r="P191" s="298"/>
      <c r="Q191" s="299">
        <f t="shared" si="2"/>
        <v>80</v>
      </c>
    </row>
    <row r="192" spans="1:17" s="288" customFormat="1" ht="24" customHeight="1" x14ac:dyDescent="0.25">
      <c r="A192" s="291">
        <v>188</v>
      </c>
      <c r="B192" s="296" t="s">
        <v>257</v>
      </c>
      <c r="C192" s="296" t="s">
        <v>157</v>
      </c>
      <c r="D192" s="297">
        <v>40</v>
      </c>
      <c r="E192" s="297"/>
      <c r="F192" s="297"/>
      <c r="G192" s="297"/>
      <c r="H192" s="297">
        <v>30</v>
      </c>
      <c r="I192" s="297"/>
      <c r="J192" s="297">
        <v>10</v>
      </c>
      <c r="K192" s="297"/>
      <c r="L192" s="297"/>
      <c r="M192" s="297"/>
      <c r="N192" s="297"/>
      <c r="O192" s="297"/>
      <c r="P192" s="298"/>
      <c r="Q192" s="299">
        <f t="shared" si="2"/>
        <v>80</v>
      </c>
    </row>
    <row r="193" spans="1:17" s="288" customFormat="1" ht="22.5" customHeight="1" x14ac:dyDescent="0.25">
      <c r="A193" s="291">
        <v>189</v>
      </c>
      <c r="B193" s="296" t="s">
        <v>245</v>
      </c>
      <c r="C193" s="296" t="s">
        <v>325</v>
      </c>
      <c r="D193" s="297"/>
      <c r="E193" s="297">
        <v>30</v>
      </c>
      <c r="F193" s="297"/>
      <c r="G193" s="297">
        <v>40</v>
      </c>
      <c r="H193" s="297"/>
      <c r="I193" s="297"/>
      <c r="J193" s="297"/>
      <c r="K193" s="297"/>
      <c r="L193" s="297"/>
      <c r="M193" s="297">
        <v>10</v>
      </c>
      <c r="N193" s="297"/>
      <c r="O193" s="297"/>
      <c r="P193" s="298"/>
      <c r="Q193" s="299">
        <f t="shared" si="2"/>
        <v>80</v>
      </c>
    </row>
    <row r="194" spans="1:17" s="288" customFormat="1" ht="23.25" customHeight="1" x14ac:dyDescent="0.25">
      <c r="A194" s="291">
        <v>190</v>
      </c>
      <c r="B194" s="296" t="s">
        <v>304</v>
      </c>
      <c r="C194" s="296" t="s">
        <v>162</v>
      </c>
      <c r="D194" s="297">
        <v>40</v>
      </c>
      <c r="E194" s="297"/>
      <c r="F194" s="297"/>
      <c r="G194" s="297"/>
      <c r="H194" s="297">
        <v>30</v>
      </c>
      <c r="I194" s="297"/>
      <c r="J194" s="297">
        <v>10</v>
      </c>
      <c r="K194" s="297"/>
      <c r="L194" s="297"/>
      <c r="M194" s="297"/>
      <c r="N194" s="297"/>
      <c r="O194" s="297"/>
      <c r="P194" s="298"/>
      <c r="Q194" s="299">
        <f t="shared" si="2"/>
        <v>80</v>
      </c>
    </row>
    <row r="195" spans="1:17" s="288" customFormat="1" ht="22.5" customHeight="1" x14ac:dyDescent="0.25">
      <c r="A195" s="291">
        <v>191</v>
      </c>
      <c r="B195" s="296" t="s">
        <v>135</v>
      </c>
      <c r="C195" s="296" t="s">
        <v>379</v>
      </c>
      <c r="D195" s="297">
        <v>40</v>
      </c>
      <c r="E195" s="297"/>
      <c r="F195" s="297"/>
      <c r="G195" s="297"/>
      <c r="H195" s="297">
        <v>30</v>
      </c>
      <c r="I195" s="297"/>
      <c r="J195" s="297">
        <v>10</v>
      </c>
      <c r="K195" s="297"/>
      <c r="L195" s="297"/>
      <c r="M195" s="297"/>
      <c r="N195" s="297"/>
      <c r="O195" s="297"/>
      <c r="P195" s="298"/>
      <c r="Q195" s="299">
        <f t="shared" si="2"/>
        <v>80</v>
      </c>
    </row>
    <row r="196" spans="1:17" s="288" customFormat="1" ht="22.5" customHeight="1" x14ac:dyDescent="0.25">
      <c r="A196" s="291">
        <v>192</v>
      </c>
      <c r="B196" s="307" t="s">
        <v>342</v>
      </c>
      <c r="C196" s="296" t="s">
        <v>256</v>
      </c>
      <c r="D196" s="297">
        <v>40</v>
      </c>
      <c r="E196" s="297"/>
      <c r="F196" s="297"/>
      <c r="G196" s="297"/>
      <c r="H196" s="297">
        <v>30</v>
      </c>
      <c r="I196" s="297"/>
      <c r="J196" s="297">
        <v>10</v>
      </c>
      <c r="K196" s="297"/>
      <c r="L196" s="297"/>
      <c r="M196" s="297"/>
      <c r="N196" s="297"/>
      <c r="O196" s="297"/>
      <c r="P196" s="298"/>
      <c r="Q196" s="299">
        <f t="shared" si="2"/>
        <v>80</v>
      </c>
    </row>
    <row r="197" spans="1:17" s="288" customFormat="1" ht="21" customHeight="1" x14ac:dyDescent="0.25">
      <c r="A197" s="291">
        <v>193</v>
      </c>
      <c r="B197" s="308" t="s">
        <v>359</v>
      </c>
      <c r="C197" s="296" t="s">
        <v>360</v>
      </c>
      <c r="D197" s="297">
        <v>40</v>
      </c>
      <c r="E197" s="297"/>
      <c r="F197" s="297"/>
      <c r="G197" s="297"/>
      <c r="H197" s="297">
        <v>30</v>
      </c>
      <c r="I197" s="297"/>
      <c r="J197" s="297">
        <v>10</v>
      </c>
      <c r="K197" s="297"/>
      <c r="L197" s="297"/>
      <c r="M197" s="297"/>
      <c r="N197" s="297"/>
      <c r="O197" s="297"/>
      <c r="P197" s="298"/>
      <c r="Q197" s="299">
        <f t="shared" si="2"/>
        <v>80</v>
      </c>
    </row>
    <row r="198" spans="1:17" s="288" customFormat="1" ht="23.25" customHeight="1" x14ac:dyDescent="0.25">
      <c r="A198" s="291">
        <v>194</v>
      </c>
      <c r="B198" s="298" t="s">
        <v>357</v>
      </c>
      <c r="C198" s="296" t="s">
        <v>358</v>
      </c>
      <c r="D198" s="297">
        <v>40</v>
      </c>
      <c r="E198" s="297"/>
      <c r="F198" s="297"/>
      <c r="G198" s="297"/>
      <c r="H198" s="297">
        <v>30</v>
      </c>
      <c r="I198" s="297"/>
      <c r="J198" s="297">
        <v>10</v>
      </c>
      <c r="K198" s="297"/>
      <c r="L198" s="297"/>
      <c r="M198" s="297"/>
      <c r="N198" s="297"/>
      <c r="O198" s="297"/>
      <c r="P198" s="298"/>
      <c r="Q198" s="299">
        <f t="shared" si="2"/>
        <v>80</v>
      </c>
    </row>
    <row r="199" spans="1:17" s="288" customFormat="1" ht="24" customHeight="1" x14ac:dyDescent="0.25">
      <c r="A199" s="291">
        <v>195</v>
      </c>
      <c r="B199" s="307" t="s">
        <v>71</v>
      </c>
      <c r="C199" s="296" t="s">
        <v>374</v>
      </c>
      <c r="D199" s="297">
        <v>40</v>
      </c>
      <c r="E199" s="297"/>
      <c r="F199" s="297"/>
      <c r="G199" s="297"/>
      <c r="H199" s="297">
        <v>30</v>
      </c>
      <c r="I199" s="297"/>
      <c r="J199" s="297">
        <v>10</v>
      </c>
      <c r="K199" s="297"/>
      <c r="L199" s="297"/>
      <c r="M199" s="297"/>
      <c r="N199" s="297"/>
      <c r="O199" s="297"/>
      <c r="P199" s="298"/>
      <c r="Q199" s="299">
        <f t="shared" si="2"/>
        <v>80</v>
      </c>
    </row>
    <row r="200" spans="1:17" s="288" customFormat="1" ht="22.5" customHeight="1" x14ac:dyDescent="0.25">
      <c r="A200" s="291">
        <v>196</v>
      </c>
      <c r="B200" s="296" t="s">
        <v>342</v>
      </c>
      <c r="C200" s="296" t="s">
        <v>343</v>
      </c>
      <c r="D200" s="297">
        <v>40</v>
      </c>
      <c r="E200" s="297"/>
      <c r="F200" s="297"/>
      <c r="G200" s="297"/>
      <c r="H200" s="297">
        <v>30</v>
      </c>
      <c r="I200" s="297"/>
      <c r="J200" s="297">
        <v>10</v>
      </c>
      <c r="K200" s="297"/>
      <c r="L200" s="297"/>
      <c r="M200" s="297"/>
      <c r="N200" s="297"/>
      <c r="O200" s="297"/>
      <c r="P200" s="298"/>
      <c r="Q200" s="299">
        <f t="shared" si="2"/>
        <v>80</v>
      </c>
    </row>
    <row r="201" spans="1:17" s="288" customFormat="1" ht="21.75" customHeight="1" x14ac:dyDescent="0.25">
      <c r="A201" s="291">
        <v>197</v>
      </c>
      <c r="B201" s="307" t="s">
        <v>150</v>
      </c>
      <c r="C201" s="296" t="s">
        <v>343</v>
      </c>
      <c r="D201" s="297">
        <v>40</v>
      </c>
      <c r="E201" s="297"/>
      <c r="F201" s="297"/>
      <c r="G201" s="297"/>
      <c r="H201" s="297">
        <v>30</v>
      </c>
      <c r="I201" s="297"/>
      <c r="J201" s="297">
        <v>10</v>
      </c>
      <c r="K201" s="297"/>
      <c r="L201" s="297"/>
      <c r="M201" s="297"/>
      <c r="N201" s="297"/>
      <c r="O201" s="297"/>
      <c r="P201" s="298"/>
      <c r="Q201" s="299">
        <f t="shared" si="2"/>
        <v>80</v>
      </c>
    </row>
    <row r="202" spans="1:17" s="288" customFormat="1" ht="23.25" customHeight="1" x14ac:dyDescent="0.25">
      <c r="A202" s="291">
        <v>198</v>
      </c>
      <c r="B202" s="296" t="s">
        <v>302</v>
      </c>
      <c r="C202" s="296" t="s">
        <v>185</v>
      </c>
      <c r="D202" s="297">
        <v>40</v>
      </c>
      <c r="E202" s="297"/>
      <c r="F202" s="297"/>
      <c r="G202" s="297"/>
      <c r="H202" s="297">
        <v>30</v>
      </c>
      <c r="I202" s="297"/>
      <c r="J202" s="297">
        <v>10</v>
      </c>
      <c r="K202" s="297"/>
      <c r="L202" s="297"/>
      <c r="M202" s="297"/>
      <c r="N202" s="297"/>
      <c r="O202" s="297"/>
      <c r="P202" s="298"/>
      <c r="Q202" s="299">
        <f t="shared" si="2"/>
        <v>80</v>
      </c>
    </row>
    <row r="203" spans="1:17" s="288" customFormat="1" ht="22.5" customHeight="1" x14ac:dyDescent="0.25">
      <c r="A203" s="291">
        <v>199</v>
      </c>
      <c r="B203" s="308" t="s">
        <v>51</v>
      </c>
      <c r="C203" s="296" t="s">
        <v>185</v>
      </c>
      <c r="D203" s="297">
        <v>40</v>
      </c>
      <c r="E203" s="297"/>
      <c r="F203" s="297"/>
      <c r="G203" s="297"/>
      <c r="H203" s="297">
        <v>30</v>
      </c>
      <c r="I203" s="297"/>
      <c r="J203" s="297">
        <v>10</v>
      </c>
      <c r="K203" s="297"/>
      <c r="L203" s="297"/>
      <c r="M203" s="297"/>
      <c r="N203" s="297"/>
      <c r="O203" s="297"/>
      <c r="P203" s="298"/>
      <c r="Q203" s="299">
        <f t="shared" ref="Q203:Q267" si="3">SUM(D203:O203)</f>
        <v>80</v>
      </c>
    </row>
    <row r="204" spans="1:17" s="288" customFormat="1" ht="20.25" customHeight="1" x14ac:dyDescent="0.25">
      <c r="A204" s="291">
        <v>200</v>
      </c>
      <c r="B204" s="296" t="s">
        <v>392</v>
      </c>
      <c r="C204" s="296" t="s">
        <v>206</v>
      </c>
      <c r="D204" s="297">
        <v>40</v>
      </c>
      <c r="E204" s="297"/>
      <c r="F204" s="297"/>
      <c r="G204" s="297"/>
      <c r="H204" s="297">
        <v>30</v>
      </c>
      <c r="I204" s="297"/>
      <c r="J204" s="297">
        <v>10</v>
      </c>
      <c r="K204" s="297"/>
      <c r="L204" s="297"/>
      <c r="M204" s="297"/>
      <c r="N204" s="297"/>
      <c r="O204" s="297"/>
      <c r="P204" s="298"/>
      <c r="Q204" s="299">
        <f t="shared" si="3"/>
        <v>80</v>
      </c>
    </row>
    <row r="205" spans="1:17" s="288" customFormat="1" ht="24" customHeight="1" x14ac:dyDescent="0.25">
      <c r="A205" s="291">
        <v>201</v>
      </c>
      <c r="B205" s="296" t="s">
        <v>89</v>
      </c>
      <c r="C205" s="296" t="s">
        <v>265</v>
      </c>
      <c r="D205" s="297">
        <v>40</v>
      </c>
      <c r="E205" s="297"/>
      <c r="F205" s="297"/>
      <c r="G205" s="297"/>
      <c r="H205" s="297">
        <v>30</v>
      </c>
      <c r="I205" s="297"/>
      <c r="J205" s="297">
        <v>10</v>
      </c>
      <c r="K205" s="297"/>
      <c r="L205" s="297"/>
      <c r="M205" s="297"/>
      <c r="N205" s="297"/>
      <c r="O205" s="297"/>
      <c r="P205" s="298"/>
      <c r="Q205" s="299">
        <f t="shared" si="3"/>
        <v>80</v>
      </c>
    </row>
    <row r="206" spans="1:17" s="288" customFormat="1" ht="23.25" customHeight="1" x14ac:dyDescent="0.25">
      <c r="A206" s="291">
        <v>202</v>
      </c>
      <c r="B206" s="296" t="s">
        <v>402</v>
      </c>
      <c r="C206" s="296" t="s">
        <v>265</v>
      </c>
      <c r="D206" s="297">
        <v>40</v>
      </c>
      <c r="E206" s="297"/>
      <c r="F206" s="297"/>
      <c r="G206" s="297"/>
      <c r="H206" s="297">
        <v>30</v>
      </c>
      <c r="I206" s="297"/>
      <c r="J206" s="297">
        <v>10</v>
      </c>
      <c r="K206" s="297"/>
      <c r="L206" s="297"/>
      <c r="M206" s="297"/>
      <c r="N206" s="297"/>
      <c r="O206" s="297"/>
      <c r="P206" s="298"/>
      <c r="Q206" s="299">
        <f t="shared" si="3"/>
        <v>80</v>
      </c>
    </row>
    <row r="207" spans="1:17" s="288" customFormat="1" ht="21.75" customHeight="1" x14ac:dyDescent="0.25">
      <c r="A207" s="291">
        <v>203</v>
      </c>
      <c r="B207" s="296" t="s">
        <v>310</v>
      </c>
      <c r="C207" s="296" t="s">
        <v>311</v>
      </c>
      <c r="D207" s="297">
        <v>40</v>
      </c>
      <c r="E207" s="297"/>
      <c r="F207" s="297"/>
      <c r="G207" s="297"/>
      <c r="H207" s="297">
        <v>30</v>
      </c>
      <c r="I207" s="297"/>
      <c r="J207" s="297">
        <v>10</v>
      </c>
      <c r="K207" s="297"/>
      <c r="L207" s="297"/>
      <c r="M207" s="297"/>
      <c r="N207" s="297"/>
      <c r="O207" s="297"/>
      <c r="P207" s="298"/>
      <c r="Q207" s="299">
        <f t="shared" si="3"/>
        <v>80</v>
      </c>
    </row>
    <row r="208" spans="1:17" s="288" customFormat="1" ht="26.25" customHeight="1" x14ac:dyDescent="0.25">
      <c r="A208" s="291">
        <v>204</v>
      </c>
      <c r="B208" s="307" t="s">
        <v>51</v>
      </c>
      <c r="C208" s="296" t="s">
        <v>385</v>
      </c>
      <c r="D208" s="297">
        <v>40</v>
      </c>
      <c r="E208" s="297"/>
      <c r="F208" s="297"/>
      <c r="G208" s="297"/>
      <c r="H208" s="297">
        <v>30</v>
      </c>
      <c r="I208" s="297"/>
      <c r="J208" s="297">
        <v>10</v>
      </c>
      <c r="K208" s="297"/>
      <c r="L208" s="297"/>
      <c r="M208" s="297"/>
      <c r="N208" s="297"/>
      <c r="O208" s="297"/>
      <c r="P208" s="298"/>
      <c r="Q208" s="299">
        <f t="shared" si="3"/>
        <v>80</v>
      </c>
    </row>
    <row r="209" spans="1:17" s="288" customFormat="1" ht="24" customHeight="1" x14ac:dyDescent="0.25">
      <c r="A209" s="291">
        <v>205</v>
      </c>
      <c r="B209" s="296" t="s">
        <v>396</v>
      </c>
      <c r="C209" s="296" t="s">
        <v>385</v>
      </c>
      <c r="D209" s="297">
        <v>40</v>
      </c>
      <c r="E209" s="297"/>
      <c r="F209" s="297"/>
      <c r="G209" s="297"/>
      <c r="H209" s="297">
        <v>30</v>
      </c>
      <c r="I209" s="297"/>
      <c r="J209" s="297">
        <v>10</v>
      </c>
      <c r="K209" s="297"/>
      <c r="L209" s="297"/>
      <c r="M209" s="297"/>
      <c r="N209" s="297"/>
      <c r="O209" s="297"/>
      <c r="P209" s="298"/>
      <c r="Q209" s="299">
        <f t="shared" si="3"/>
        <v>80</v>
      </c>
    </row>
    <row r="210" spans="1:17" s="288" customFormat="1" ht="21.75" customHeight="1" x14ac:dyDescent="0.25">
      <c r="A210" s="291">
        <v>206</v>
      </c>
      <c r="B210" s="307" t="s">
        <v>190</v>
      </c>
      <c r="C210" s="296" t="s">
        <v>138</v>
      </c>
      <c r="D210" s="297">
        <v>40</v>
      </c>
      <c r="E210" s="297"/>
      <c r="F210" s="297"/>
      <c r="G210" s="297"/>
      <c r="H210" s="297">
        <v>30</v>
      </c>
      <c r="I210" s="297"/>
      <c r="J210" s="297">
        <v>10</v>
      </c>
      <c r="K210" s="297"/>
      <c r="L210" s="296"/>
      <c r="M210" s="296"/>
      <c r="N210" s="296"/>
      <c r="O210" s="296"/>
      <c r="P210" s="298"/>
      <c r="Q210" s="299">
        <f t="shared" si="3"/>
        <v>80</v>
      </c>
    </row>
    <row r="211" spans="1:17" s="288" customFormat="1" ht="23.25" customHeight="1" x14ac:dyDescent="0.25">
      <c r="A211" s="291">
        <v>207</v>
      </c>
      <c r="B211" s="296" t="s">
        <v>405</v>
      </c>
      <c r="C211" s="296" t="s">
        <v>138</v>
      </c>
      <c r="D211" s="297">
        <v>40</v>
      </c>
      <c r="E211" s="297"/>
      <c r="F211" s="297"/>
      <c r="G211" s="297"/>
      <c r="H211" s="297">
        <v>30</v>
      </c>
      <c r="I211" s="297"/>
      <c r="J211" s="297">
        <v>10</v>
      </c>
      <c r="K211" s="297"/>
      <c r="L211" s="297"/>
      <c r="M211" s="297"/>
      <c r="N211" s="297"/>
      <c r="O211" s="297"/>
      <c r="P211" s="298"/>
      <c r="Q211" s="299">
        <f t="shared" si="3"/>
        <v>80</v>
      </c>
    </row>
    <row r="212" spans="1:17" s="288" customFormat="1" ht="18.75" customHeight="1" x14ac:dyDescent="0.25">
      <c r="A212" s="291">
        <v>208</v>
      </c>
      <c r="B212" s="296" t="s">
        <v>293</v>
      </c>
      <c r="C212" s="296" t="s">
        <v>81</v>
      </c>
      <c r="D212" s="297">
        <v>40</v>
      </c>
      <c r="E212" s="297"/>
      <c r="F212" s="297"/>
      <c r="G212" s="297"/>
      <c r="H212" s="297">
        <v>30</v>
      </c>
      <c r="I212" s="297"/>
      <c r="J212" s="297">
        <v>10</v>
      </c>
      <c r="K212" s="297"/>
      <c r="L212" s="297"/>
      <c r="M212" s="297"/>
      <c r="N212" s="297"/>
      <c r="O212" s="297"/>
      <c r="P212" s="298"/>
      <c r="Q212" s="299">
        <f t="shared" si="3"/>
        <v>80</v>
      </c>
    </row>
    <row r="213" spans="1:17" s="288" customFormat="1" ht="20.25" customHeight="1" x14ac:dyDescent="0.25">
      <c r="A213" s="291">
        <v>209</v>
      </c>
      <c r="B213" s="296" t="s">
        <v>341</v>
      </c>
      <c r="C213" s="296" t="s">
        <v>81</v>
      </c>
      <c r="D213" s="297">
        <v>40</v>
      </c>
      <c r="E213" s="297"/>
      <c r="F213" s="297"/>
      <c r="G213" s="297"/>
      <c r="H213" s="297">
        <v>30</v>
      </c>
      <c r="I213" s="297"/>
      <c r="J213" s="297">
        <v>10</v>
      </c>
      <c r="K213" s="297"/>
      <c r="L213" s="297"/>
      <c r="M213" s="297"/>
      <c r="N213" s="297"/>
      <c r="O213" s="297"/>
      <c r="P213" s="298"/>
      <c r="Q213" s="299">
        <f t="shared" si="3"/>
        <v>80</v>
      </c>
    </row>
    <row r="214" spans="1:17" s="288" customFormat="1" ht="18.75" customHeight="1" x14ac:dyDescent="0.25">
      <c r="A214" s="291">
        <v>210</v>
      </c>
      <c r="B214" s="296" t="s">
        <v>408</v>
      </c>
      <c r="C214" s="296" t="s">
        <v>81</v>
      </c>
      <c r="D214" s="297">
        <v>40</v>
      </c>
      <c r="E214" s="297"/>
      <c r="F214" s="297"/>
      <c r="G214" s="297"/>
      <c r="H214" s="297">
        <v>30</v>
      </c>
      <c r="I214" s="297"/>
      <c r="J214" s="297">
        <v>10</v>
      </c>
      <c r="K214" s="297"/>
      <c r="L214" s="297"/>
      <c r="M214" s="297"/>
      <c r="N214" s="297"/>
      <c r="O214" s="297"/>
      <c r="P214" s="298"/>
      <c r="Q214" s="299">
        <f t="shared" si="3"/>
        <v>80</v>
      </c>
    </row>
    <row r="215" spans="1:17" s="288" customFormat="1" ht="18.75" customHeight="1" x14ac:dyDescent="0.25">
      <c r="A215" s="291">
        <v>211</v>
      </c>
      <c r="B215" s="298" t="s">
        <v>229</v>
      </c>
      <c r="C215" s="296" t="s">
        <v>202</v>
      </c>
      <c r="D215" s="297">
        <v>40</v>
      </c>
      <c r="E215" s="297"/>
      <c r="F215" s="297"/>
      <c r="G215" s="297"/>
      <c r="H215" s="297">
        <v>30</v>
      </c>
      <c r="I215" s="297"/>
      <c r="J215" s="297">
        <v>10</v>
      </c>
      <c r="K215" s="297"/>
      <c r="L215" s="297"/>
      <c r="M215" s="297"/>
      <c r="N215" s="297"/>
      <c r="O215" s="297"/>
      <c r="P215" s="298"/>
      <c r="Q215" s="299">
        <f t="shared" si="3"/>
        <v>80</v>
      </c>
    </row>
    <row r="216" spans="1:17" s="288" customFormat="1" ht="18.75" customHeight="1" x14ac:dyDescent="0.25">
      <c r="A216" s="291">
        <v>212</v>
      </c>
      <c r="B216" s="298" t="s">
        <v>332</v>
      </c>
      <c r="C216" s="296" t="s">
        <v>333</v>
      </c>
      <c r="D216" s="297">
        <v>40</v>
      </c>
      <c r="E216" s="297"/>
      <c r="F216" s="297"/>
      <c r="G216" s="297"/>
      <c r="H216" s="297">
        <v>30</v>
      </c>
      <c r="I216" s="297"/>
      <c r="J216" s="297">
        <v>10</v>
      </c>
      <c r="K216" s="297"/>
      <c r="L216" s="297"/>
      <c r="M216" s="297"/>
      <c r="N216" s="297"/>
      <c r="O216" s="297"/>
      <c r="P216" s="298"/>
      <c r="Q216" s="299">
        <f t="shared" si="3"/>
        <v>80</v>
      </c>
    </row>
    <row r="217" spans="1:17" s="288" customFormat="1" ht="21" customHeight="1" x14ac:dyDescent="0.25">
      <c r="A217" s="291">
        <v>213</v>
      </c>
      <c r="B217" s="296" t="s">
        <v>321</v>
      </c>
      <c r="C217" s="296" t="s">
        <v>322</v>
      </c>
      <c r="D217" s="297">
        <v>40</v>
      </c>
      <c r="E217" s="297"/>
      <c r="F217" s="297"/>
      <c r="G217" s="297"/>
      <c r="H217" s="297">
        <v>30</v>
      </c>
      <c r="I217" s="297"/>
      <c r="J217" s="297">
        <v>10</v>
      </c>
      <c r="K217" s="297"/>
      <c r="L217" s="297"/>
      <c r="M217" s="297"/>
      <c r="N217" s="297"/>
      <c r="O217" s="297"/>
      <c r="P217" s="298"/>
      <c r="Q217" s="299">
        <f t="shared" si="3"/>
        <v>80</v>
      </c>
    </row>
    <row r="218" spans="1:17" s="288" customFormat="1" ht="21.75" customHeight="1" x14ac:dyDescent="0.25">
      <c r="A218" s="291">
        <v>214</v>
      </c>
      <c r="B218" s="307" t="s">
        <v>363</v>
      </c>
      <c r="C218" s="296" t="s">
        <v>394</v>
      </c>
      <c r="D218" s="297">
        <v>40</v>
      </c>
      <c r="E218" s="297"/>
      <c r="F218" s="297"/>
      <c r="G218" s="297"/>
      <c r="H218" s="297">
        <v>30</v>
      </c>
      <c r="I218" s="297"/>
      <c r="J218" s="297">
        <v>10</v>
      </c>
      <c r="K218" s="297"/>
      <c r="L218" s="297"/>
      <c r="M218" s="297"/>
      <c r="N218" s="297"/>
      <c r="O218" s="297"/>
      <c r="P218" s="298"/>
      <c r="Q218" s="299">
        <f t="shared" si="3"/>
        <v>80</v>
      </c>
    </row>
    <row r="219" spans="1:17" s="288" customFormat="1" ht="21" customHeight="1" x14ac:dyDescent="0.25">
      <c r="A219" s="291">
        <v>215</v>
      </c>
      <c r="B219" s="296" t="s">
        <v>309</v>
      </c>
      <c r="C219" s="296" t="s">
        <v>74</v>
      </c>
      <c r="D219" s="297">
        <v>40</v>
      </c>
      <c r="E219" s="297"/>
      <c r="F219" s="297"/>
      <c r="G219" s="297"/>
      <c r="H219" s="297">
        <v>30</v>
      </c>
      <c r="I219" s="297"/>
      <c r="J219" s="297">
        <v>10</v>
      </c>
      <c r="K219" s="297"/>
      <c r="L219" s="297"/>
      <c r="M219" s="297"/>
      <c r="N219" s="297"/>
      <c r="O219" s="297"/>
      <c r="P219" s="298"/>
      <c r="Q219" s="299">
        <f t="shared" si="3"/>
        <v>80</v>
      </c>
    </row>
    <row r="220" spans="1:17" s="288" customFormat="1" ht="19.5" customHeight="1" x14ac:dyDescent="0.25">
      <c r="A220" s="291">
        <v>216</v>
      </c>
      <c r="B220" s="296" t="s">
        <v>328</v>
      </c>
      <c r="C220" s="296" t="s">
        <v>74</v>
      </c>
      <c r="D220" s="297">
        <v>40</v>
      </c>
      <c r="E220" s="297"/>
      <c r="F220" s="297"/>
      <c r="G220" s="297"/>
      <c r="H220" s="297">
        <v>30</v>
      </c>
      <c r="I220" s="297"/>
      <c r="J220" s="297">
        <v>10</v>
      </c>
      <c r="K220" s="297"/>
      <c r="L220" s="297"/>
      <c r="M220" s="297"/>
      <c r="N220" s="297"/>
      <c r="O220" s="297"/>
      <c r="P220" s="298"/>
      <c r="Q220" s="299">
        <f t="shared" si="3"/>
        <v>80</v>
      </c>
    </row>
    <row r="221" spans="1:17" s="288" customFormat="1" ht="24.75" customHeight="1" x14ac:dyDescent="0.25">
      <c r="A221" s="291">
        <v>217</v>
      </c>
      <c r="B221" s="296" t="s">
        <v>348</v>
      </c>
      <c r="C221" s="296" t="s">
        <v>74</v>
      </c>
      <c r="D221" s="297">
        <v>40</v>
      </c>
      <c r="E221" s="297"/>
      <c r="F221" s="297"/>
      <c r="G221" s="297"/>
      <c r="H221" s="297">
        <v>30</v>
      </c>
      <c r="I221" s="297"/>
      <c r="J221" s="297">
        <v>10</v>
      </c>
      <c r="K221" s="297"/>
      <c r="L221" s="297"/>
      <c r="M221" s="297"/>
      <c r="N221" s="297"/>
      <c r="O221" s="297"/>
      <c r="P221" s="298"/>
      <c r="Q221" s="299">
        <f t="shared" si="3"/>
        <v>80</v>
      </c>
    </row>
    <row r="222" spans="1:17" s="288" customFormat="1" ht="21.75" customHeight="1" x14ac:dyDescent="0.25">
      <c r="A222" s="291">
        <v>218</v>
      </c>
      <c r="B222" s="296" t="s">
        <v>375</v>
      </c>
      <c r="C222" s="296" t="s">
        <v>74</v>
      </c>
      <c r="D222" s="297">
        <v>40</v>
      </c>
      <c r="E222" s="297"/>
      <c r="F222" s="297"/>
      <c r="G222" s="297"/>
      <c r="H222" s="297">
        <v>30</v>
      </c>
      <c r="I222" s="297"/>
      <c r="J222" s="297">
        <v>10</v>
      </c>
      <c r="K222" s="297"/>
      <c r="L222" s="297"/>
      <c r="M222" s="297"/>
      <c r="N222" s="297"/>
      <c r="O222" s="297"/>
      <c r="P222" s="298"/>
      <c r="Q222" s="299">
        <f t="shared" si="3"/>
        <v>80</v>
      </c>
    </row>
    <row r="223" spans="1:17" s="288" customFormat="1" ht="22.5" customHeight="1" x14ac:dyDescent="0.25">
      <c r="A223" s="291">
        <v>219</v>
      </c>
      <c r="B223" s="296" t="s">
        <v>305</v>
      </c>
      <c r="C223" s="296" t="s">
        <v>101</v>
      </c>
      <c r="D223" s="297">
        <v>40</v>
      </c>
      <c r="E223" s="297"/>
      <c r="F223" s="297"/>
      <c r="G223" s="297"/>
      <c r="H223" s="297">
        <v>30</v>
      </c>
      <c r="I223" s="297"/>
      <c r="J223" s="297">
        <v>10</v>
      </c>
      <c r="K223" s="297"/>
      <c r="L223" s="297"/>
      <c r="M223" s="297"/>
      <c r="N223" s="297"/>
      <c r="O223" s="297"/>
      <c r="P223" s="298"/>
      <c r="Q223" s="299">
        <f t="shared" si="3"/>
        <v>80</v>
      </c>
    </row>
    <row r="224" spans="1:17" s="288" customFormat="1" ht="21.75" customHeight="1" x14ac:dyDescent="0.25">
      <c r="A224" s="291">
        <v>220</v>
      </c>
      <c r="B224" s="298" t="s">
        <v>346</v>
      </c>
      <c r="C224" s="296" t="s">
        <v>347</v>
      </c>
      <c r="D224" s="297">
        <v>40</v>
      </c>
      <c r="E224" s="297"/>
      <c r="F224" s="297"/>
      <c r="G224" s="297"/>
      <c r="H224" s="297">
        <v>30</v>
      </c>
      <c r="I224" s="297"/>
      <c r="J224" s="297">
        <v>10</v>
      </c>
      <c r="K224" s="297"/>
      <c r="L224" s="297"/>
      <c r="M224" s="297"/>
      <c r="N224" s="297"/>
      <c r="O224" s="297"/>
      <c r="P224" s="298"/>
      <c r="Q224" s="299">
        <f t="shared" si="3"/>
        <v>80</v>
      </c>
    </row>
    <row r="225" spans="1:17" s="288" customFormat="1" ht="22.5" customHeight="1" x14ac:dyDescent="0.25">
      <c r="A225" s="291">
        <v>221</v>
      </c>
      <c r="B225" s="298" t="s">
        <v>350</v>
      </c>
      <c r="C225" s="296" t="s">
        <v>351</v>
      </c>
      <c r="D225" s="297">
        <v>40</v>
      </c>
      <c r="E225" s="297"/>
      <c r="F225" s="297"/>
      <c r="G225" s="297"/>
      <c r="H225" s="297">
        <v>30</v>
      </c>
      <c r="I225" s="297"/>
      <c r="J225" s="297">
        <v>10</v>
      </c>
      <c r="K225" s="297"/>
      <c r="L225" s="297"/>
      <c r="M225" s="297"/>
      <c r="N225" s="297"/>
      <c r="O225" s="297"/>
      <c r="P225" s="298"/>
      <c r="Q225" s="299">
        <f t="shared" si="3"/>
        <v>80</v>
      </c>
    </row>
    <row r="226" spans="1:17" s="288" customFormat="1" ht="23.25" customHeight="1" x14ac:dyDescent="0.25">
      <c r="A226" s="291">
        <v>222</v>
      </c>
      <c r="B226" s="296" t="s">
        <v>297</v>
      </c>
      <c r="C226" s="296" t="s">
        <v>298</v>
      </c>
      <c r="D226" s="297">
        <v>40</v>
      </c>
      <c r="E226" s="297"/>
      <c r="F226" s="297"/>
      <c r="G226" s="297"/>
      <c r="H226" s="297">
        <v>30</v>
      </c>
      <c r="I226" s="297"/>
      <c r="J226" s="297">
        <v>10</v>
      </c>
      <c r="K226" s="297"/>
      <c r="L226" s="297"/>
      <c r="M226" s="297"/>
      <c r="N226" s="297"/>
      <c r="O226" s="297"/>
      <c r="P226" s="298"/>
      <c r="Q226" s="299">
        <f t="shared" si="3"/>
        <v>80</v>
      </c>
    </row>
    <row r="227" spans="1:17" s="288" customFormat="1" ht="22.5" customHeight="1" x14ac:dyDescent="0.25">
      <c r="A227" s="291">
        <v>223</v>
      </c>
      <c r="B227" s="296" t="s">
        <v>323</v>
      </c>
      <c r="C227" s="296" t="s">
        <v>324</v>
      </c>
      <c r="D227" s="297">
        <v>40</v>
      </c>
      <c r="E227" s="297"/>
      <c r="F227" s="297"/>
      <c r="G227" s="297"/>
      <c r="H227" s="297">
        <v>30</v>
      </c>
      <c r="I227" s="297"/>
      <c r="J227" s="297">
        <v>10</v>
      </c>
      <c r="K227" s="297"/>
      <c r="L227" s="297"/>
      <c r="M227" s="297"/>
      <c r="N227" s="297"/>
      <c r="O227" s="297"/>
      <c r="P227" s="298"/>
      <c r="Q227" s="299">
        <f t="shared" si="3"/>
        <v>80</v>
      </c>
    </row>
    <row r="228" spans="1:17" s="288" customFormat="1" ht="22.5" customHeight="1" x14ac:dyDescent="0.25">
      <c r="A228" s="291">
        <v>224</v>
      </c>
      <c r="B228" s="298" t="s">
        <v>352</v>
      </c>
      <c r="C228" s="296" t="s">
        <v>353</v>
      </c>
      <c r="D228" s="297">
        <v>40</v>
      </c>
      <c r="E228" s="297"/>
      <c r="F228" s="297"/>
      <c r="G228" s="297"/>
      <c r="H228" s="297">
        <v>30</v>
      </c>
      <c r="I228" s="297"/>
      <c r="J228" s="297">
        <v>10</v>
      </c>
      <c r="K228" s="297"/>
      <c r="L228" s="297"/>
      <c r="M228" s="297"/>
      <c r="N228" s="297"/>
      <c r="O228" s="297"/>
      <c r="P228" s="298"/>
      <c r="Q228" s="299">
        <f t="shared" si="3"/>
        <v>80</v>
      </c>
    </row>
    <row r="229" spans="1:17" s="288" customFormat="1" ht="26.25" customHeight="1" x14ac:dyDescent="0.25">
      <c r="A229" s="291">
        <v>225</v>
      </c>
      <c r="B229" s="309" t="s">
        <v>166</v>
      </c>
      <c r="C229" s="310" t="s">
        <v>278</v>
      </c>
      <c r="D229" s="316">
        <v>40</v>
      </c>
      <c r="E229" s="316"/>
      <c r="F229" s="316"/>
      <c r="G229" s="316"/>
      <c r="H229" s="316">
        <v>30</v>
      </c>
      <c r="I229" s="316"/>
      <c r="J229" s="316">
        <v>10</v>
      </c>
      <c r="K229" s="316"/>
      <c r="L229" s="316"/>
      <c r="M229" s="316"/>
      <c r="N229" s="316"/>
      <c r="O229" s="316"/>
      <c r="P229" s="317"/>
      <c r="Q229" s="317">
        <f>SUM(D229:O229)</f>
        <v>80</v>
      </c>
    </row>
    <row r="230" spans="1:17" s="288" customFormat="1" ht="26.25" customHeight="1" x14ac:dyDescent="0.25">
      <c r="A230" s="291">
        <v>226</v>
      </c>
      <c r="B230" s="307" t="s">
        <v>373</v>
      </c>
      <c r="C230" s="296" t="s">
        <v>278</v>
      </c>
      <c r="D230" s="297">
        <v>40</v>
      </c>
      <c r="E230" s="297"/>
      <c r="F230" s="297"/>
      <c r="G230" s="297"/>
      <c r="H230" s="297">
        <v>30</v>
      </c>
      <c r="I230" s="297"/>
      <c r="J230" s="297">
        <v>10</v>
      </c>
      <c r="K230" s="297"/>
      <c r="L230" s="297"/>
      <c r="M230" s="297"/>
      <c r="N230" s="297"/>
      <c r="O230" s="297"/>
      <c r="P230" s="298"/>
      <c r="Q230" s="299">
        <f t="shared" si="3"/>
        <v>80</v>
      </c>
    </row>
    <row r="231" spans="1:17" s="288" customFormat="1" ht="23.25" customHeight="1" x14ac:dyDescent="0.25">
      <c r="A231" s="291">
        <v>227</v>
      </c>
      <c r="B231" s="298" t="s">
        <v>301</v>
      </c>
      <c r="C231" s="296" t="s">
        <v>142</v>
      </c>
      <c r="D231" s="297">
        <v>40</v>
      </c>
      <c r="E231" s="297"/>
      <c r="F231" s="297"/>
      <c r="G231" s="297"/>
      <c r="H231" s="297">
        <v>30</v>
      </c>
      <c r="I231" s="297"/>
      <c r="J231" s="297">
        <v>10</v>
      </c>
      <c r="K231" s="297"/>
      <c r="L231" s="297"/>
      <c r="M231" s="297"/>
      <c r="N231" s="297"/>
      <c r="O231" s="297"/>
      <c r="P231" s="298"/>
      <c r="Q231" s="299">
        <f t="shared" si="3"/>
        <v>80</v>
      </c>
    </row>
    <row r="232" spans="1:17" s="288" customFormat="1" ht="21" customHeight="1" x14ac:dyDescent="0.25">
      <c r="A232" s="291">
        <v>228</v>
      </c>
      <c r="B232" s="296" t="s">
        <v>391</v>
      </c>
      <c r="C232" s="296" t="s">
        <v>76</v>
      </c>
      <c r="D232" s="297">
        <v>40</v>
      </c>
      <c r="E232" s="297"/>
      <c r="F232" s="297"/>
      <c r="G232" s="297"/>
      <c r="H232" s="297">
        <v>30</v>
      </c>
      <c r="I232" s="297"/>
      <c r="J232" s="297">
        <v>10</v>
      </c>
      <c r="K232" s="297"/>
      <c r="L232" s="297"/>
      <c r="M232" s="297"/>
      <c r="N232" s="297"/>
      <c r="O232" s="297"/>
      <c r="P232" s="298"/>
      <c r="Q232" s="299">
        <f t="shared" si="3"/>
        <v>80</v>
      </c>
    </row>
    <row r="233" spans="1:17" s="288" customFormat="1" ht="20.25" customHeight="1" x14ac:dyDescent="0.25">
      <c r="A233" s="291">
        <v>229</v>
      </c>
      <c r="B233" s="296" t="s">
        <v>87</v>
      </c>
      <c r="C233" s="296" t="s">
        <v>111</v>
      </c>
      <c r="D233" s="297">
        <v>40</v>
      </c>
      <c r="E233" s="297"/>
      <c r="F233" s="297"/>
      <c r="G233" s="297"/>
      <c r="H233" s="297">
        <v>30</v>
      </c>
      <c r="I233" s="297"/>
      <c r="J233" s="297">
        <v>10</v>
      </c>
      <c r="K233" s="297"/>
      <c r="L233" s="297"/>
      <c r="M233" s="297"/>
      <c r="N233" s="297"/>
      <c r="O233" s="297"/>
      <c r="P233" s="298"/>
      <c r="Q233" s="299">
        <f t="shared" si="3"/>
        <v>80</v>
      </c>
    </row>
    <row r="234" spans="1:17" s="288" customFormat="1" ht="24" customHeight="1" x14ac:dyDescent="0.25">
      <c r="A234" s="291">
        <v>230</v>
      </c>
      <c r="B234" s="296" t="s">
        <v>280</v>
      </c>
      <c r="C234" s="296" t="s">
        <v>281</v>
      </c>
      <c r="D234" s="297">
        <v>40</v>
      </c>
      <c r="E234" s="297"/>
      <c r="F234" s="297"/>
      <c r="G234" s="297"/>
      <c r="H234" s="297">
        <v>30</v>
      </c>
      <c r="I234" s="297"/>
      <c r="J234" s="297">
        <v>10</v>
      </c>
      <c r="K234" s="297"/>
      <c r="L234" s="297"/>
      <c r="M234" s="297"/>
      <c r="N234" s="297"/>
      <c r="O234" s="297"/>
      <c r="P234" s="298"/>
      <c r="Q234" s="299">
        <f t="shared" si="3"/>
        <v>80</v>
      </c>
    </row>
    <row r="235" spans="1:17" s="288" customFormat="1" ht="21" customHeight="1" x14ac:dyDescent="0.25">
      <c r="A235" s="291">
        <v>231</v>
      </c>
      <c r="B235" s="296" t="s">
        <v>307</v>
      </c>
      <c r="C235" s="296" t="s">
        <v>308</v>
      </c>
      <c r="D235" s="297">
        <v>40</v>
      </c>
      <c r="E235" s="297"/>
      <c r="F235" s="297"/>
      <c r="G235" s="297"/>
      <c r="H235" s="297">
        <v>30</v>
      </c>
      <c r="I235" s="297"/>
      <c r="J235" s="297">
        <v>10</v>
      </c>
      <c r="K235" s="297"/>
      <c r="L235" s="297"/>
      <c r="M235" s="297"/>
      <c r="N235" s="297"/>
      <c r="O235" s="297"/>
      <c r="P235" s="298"/>
      <c r="Q235" s="299">
        <f t="shared" si="3"/>
        <v>80</v>
      </c>
    </row>
    <row r="236" spans="1:17" s="288" customFormat="1" ht="21" customHeight="1" x14ac:dyDescent="0.25">
      <c r="A236" s="291">
        <v>232</v>
      </c>
      <c r="B236" s="296" t="s">
        <v>329</v>
      </c>
      <c r="C236" s="296" t="s">
        <v>330</v>
      </c>
      <c r="D236" s="297">
        <v>40</v>
      </c>
      <c r="E236" s="297"/>
      <c r="F236" s="297"/>
      <c r="G236" s="297"/>
      <c r="H236" s="297">
        <v>30</v>
      </c>
      <c r="I236" s="297"/>
      <c r="J236" s="297">
        <v>10</v>
      </c>
      <c r="K236" s="297"/>
      <c r="L236" s="297"/>
      <c r="M236" s="297"/>
      <c r="N236" s="297"/>
      <c r="O236" s="297"/>
      <c r="P236" s="298"/>
      <c r="Q236" s="299">
        <f t="shared" si="3"/>
        <v>80</v>
      </c>
    </row>
    <row r="237" spans="1:17" s="288" customFormat="1" ht="20.25" customHeight="1" x14ac:dyDescent="0.25">
      <c r="A237" s="291">
        <v>233</v>
      </c>
      <c r="B237" s="296" t="s">
        <v>334</v>
      </c>
      <c r="C237" s="296" t="s">
        <v>56</v>
      </c>
      <c r="D237" s="297">
        <v>40</v>
      </c>
      <c r="E237" s="297"/>
      <c r="F237" s="297"/>
      <c r="G237" s="297"/>
      <c r="H237" s="297">
        <v>30</v>
      </c>
      <c r="I237" s="297"/>
      <c r="J237" s="297">
        <v>10</v>
      </c>
      <c r="K237" s="297"/>
      <c r="L237" s="297"/>
      <c r="M237" s="297"/>
      <c r="N237" s="297"/>
      <c r="O237" s="297"/>
      <c r="P237" s="298"/>
      <c r="Q237" s="299">
        <f t="shared" si="3"/>
        <v>80</v>
      </c>
    </row>
    <row r="238" spans="1:17" s="288" customFormat="1" ht="18" customHeight="1" x14ac:dyDescent="0.25">
      <c r="A238" s="291">
        <v>234</v>
      </c>
      <c r="B238" s="307" t="s">
        <v>399</v>
      </c>
      <c r="C238" s="296" t="s">
        <v>210</v>
      </c>
      <c r="D238" s="297">
        <v>40</v>
      </c>
      <c r="E238" s="297"/>
      <c r="F238" s="297"/>
      <c r="G238" s="297"/>
      <c r="H238" s="297">
        <v>30</v>
      </c>
      <c r="I238" s="297"/>
      <c r="J238" s="297">
        <v>10</v>
      </c>
      <c r="K238" s="297"/>
      <c r="L238" s="297"/>
      <c r="M238" s="297"/>
      <c r="N238" s="297"/>
      <c r="O238" s="297"/>
      <c r="P238" s="298"/>
      <c r="Q238" s="299">
        <f t="shared" si="3"/>
        <v>80</v>
      </c>
    </row>
    <row r="239" spans="1:17" s="288" customFormat="1" ht="18.75" customHeight="1" x14ac:dyDescent="0.25">
      <c r="A239" s="291">
        <v>235</v>
      </c>
      <c r="B239" s="296" t="s">
        <v>326</v>
      </c>
      <c r="C239" s="296" t="s">
        <v>261</v>
      </c>
      <c r="D239" s="297">
        <v>40</v>
      </c>
      <c r="E239" s="297"/>
      <c r="F239" s="297"/>
      <c r="G239" s="297"/>
      <c r="H239" s="297">
        <v>30</v>
      </c>
      <c r="I239" s="297"/>
      <c r="J239" s="297">
        <v>10</v>
      </c>
      <c r="K239" s="297"/>
      <c r="L239" s="297"/>
      <c r="M239" s="297"/>
      <c r="N239" s="297"/>
      <c r="O239" s="297"/>
      <c r="P239" s="298"/>
      <c r="Q239" s="299">
        <f t="shared" si="3"/>
        <v>80</v>
      </c>
    </row>
    <row r="240" spans="1:17" s="288" customFormat="1" ht="23.25" customHeight="1" x14ac:dyDescent="0.25">
      <c r="A240" s="291">
        <v>236</v>
      </c>
      <c r="B240" s="296" t="s">
        <v>335</v>
      </c>
      <c r="C240" s="296" t="s">
        <v>261</v>
      </c>
      <c r="D240" s="297">
        <v>30</v>
      </c>
      <c r="E240" s="297"/>
      <c r="F240" s="297"/>
      <c r="G240" s="297">
        <v>40</v>
      </c>
      <c r="H240" s="297"/>
      <c r="I240" s="297"/>
      <c r="J240" s="297"/>
      <c r="K240" s="297"/>
      <c r="L240" s="297"/>
      <c r="M240" s="297">
        <v>10</v>
      </c>
      <c r="N240" s="297"/>
      <c r="O240" s="297"/>
      <c r="P240" s="298"/>
      <c r="Q240" s="299">
        <f t="shared" si="3"/>
        <v>80</v>
      </c>
    </row>
    <row r="241" spans="1:17" s="288" customFormat="1" ht="21.75" customHeight="1" x14ac:dyDescent="0.25">
      <c r="A241" s="291">
        <v>237</v>
      </c>
      <c r="B241" s="307" t="s">
        <v>295</v>
      </c>
      <c r="C241" s="296" t="s">
        <v>296</v>
      </c>
      <c r="D241" s="297">
        <v>40</v>
      </c>
      <c r="E241" s="297"/>
      <c r="F241" s="297"/>
      <c r="G241" s="297"/>
      <c r="H241" s="297">
        <v>30</v>
      </c>
      <c r="I241" s="297"/>
      <c r="J241" s="297">
        <v>10</v>
      </c>
      <c r="K241" s="297"/>
      <c r="L241" s="297"/>
      <c r="M241" s="297"/>
      <c r="N241" s="297"/>
      <c r="O241" s="297"/>
      <c r="P241" s="298"/>
      <c r="Q241" s="299">
        <f t="shared" si="3"/>
        <v>80</v>
      </c>
    </row>
    <row r="242" spans="1:17" s="288" customFormat="1" ht="20.25" customHeight="1" x14ac:dyDescent="0.25">
      <c r="A242" s="291">
        <v>238</v>
      </c>
      <c r="B242" s="298" t="s">
        <v>188</v>
      </c>
      <c r="C242" s="296" t="s">
        <v>296</v>
      </c>
      <c r="D242" s="297">
        <v>40</v>
      </c>
      <c r="E242" s="297"/>
      <c r="F242" s="297"/>
      <c r="G242" s="297"/>
      <c r="H242" s="297">
        <v>30</v>
      </c>
      <c r="I242" s="297"/>
      <c r="J242" s="297">
        <v>10</v>
      </c>
      <c r="K242" s="297"/>
      <c r="L242" s="297"/>
      <c r="M242" s="297"/>
      <c r="N242" s="297"/>
      <c r="O242" s="297"/>
      <c r="P242" s="298"/>
      <c r="Q242" s="299">
        <f t="shared" si="3"/>
        <v>80</v>
      </c>
    </row>
    <row r="243" spans="1:17" s="288" customFormat="1" ht="21" customHeight="1" x14ac:dyDescent="0.25">
      <c r="A243" s="291">
        <v>239</v>
      </c>
      <c r="B243" s="307" t="s">
        <v>363</v>
      </c>
      <c r="C243" s="296" t="s">
        <v>364</v>
      </c>
      <c r="D243" s="297">
        <v>40</v>
      </c>
      <c r="E243" s="297"/>
      <c r="F243" s="297"/>
      <c r="G243" s="297"/>
      <c r="H243" s="297">
        <v>30</v>
      </c>
      <c r="I243" s="297"/>
      <c r="J243" s="297">
        <v>10</v>
      </c>
      <c r="K243" s="297"/>
      <c r="L243" s="297"/>
      <c r="M243" s="297"/>
      <c r="N243" s="297"/>
      <c r="O243" s="297"/>
      <c r="P243" s="298"/>
      <c r="Q243" s="299">
        <f t="shared" si="3"/>
        <v>80</v>
      </c>
    </row>
    <row r="244" spans="1:17" s="288" customFormat="1" ht="18" customHeight="1" x14ac:dyDescent="0.25">
      <c r="A244" s="291">
        <v>240</v>
      </c>
      <c r="B244" s="298" t="s">
        <v>344</v>
      </c>
      <c r="C244" s="296" t="s">
        <v>345</v>
      </c>
      <c r="D244" s="297">
        <v>40</v>
      </c>
      <c r="E244" s="297"/>
      <c r="F244" s="297"/>
      <c r="G244" s="297"/>
      <c r="H244" s="297">
        <v>30</v>
      </c>
      <c r="I244" s="297"/>
      <c r="J244" s="297">
        <v>10</v>
      </c>
      <c r="K244" s="297"/>
      <c r="L244" s="297"/>
      <c r="M244" s="297"/>
      <c r="N244" s="297"/>
      <c r="O244" s="297"/>
      <c r="P244" s="298"/>
      <c r="Q244" s="299">
        <f t="shared" si="3"/>
        <v>80</v>
      </c>
    </row>
    <row r="245" spans="1:17" s="288" customFormat="1" ht="18" customHeight="1" x14ac:dyDescent="0.25">
      <c r="A245" s="291">
        <v>241</v>
      </c>
      <c r="B245" s="308" t="s">
        <v>361</v>
      </c>
      <c r="C245" s="296" t="s">
        <v>362</v>
      </c>
      <c r="D245" s="297">
        <v>40</v>
      </c>
      <c r="E245" s="297"/>
      <c r="F245" s="297"/>
      <c r="G245" s="297"/>
      <c r="H245" s="297">
        <v>30</v>
      </c>
      <c r="I245" s="297"/>
      <c r="J245" s="297">
        <v>10</v>
      </c>
      <c r="K245" s="297"/>
      <c r="L245" s="297"/>
      <c r="M245" s="297"/>
      <c r="N245" s="297"/>
      <c r="O245" s="297"/>
      <c r="P245" s="298"/>
      <c r="Q245" s="299">
        <f t="shared" si="3"/>
        <v>80</v>
      </c>
    </row>
    <row r="246" spans="1:17" s="288" customFormat="1" ht="18" customHeight="1" x14ac:dyDescent="0.25">
      <c r="A246" s="291">
        <v>242</v>
      </c>
      <c r="B246" s="296" t="s">
        <v>320</v>
      </c>
      <c r="C246" s="296" t="s">
        <v>92</v>
      </c>
      <c r="D246" s="297">
        <v>40</v>
      </c>
      <c r="E246" s="297"/>
      <c r="F246" s="297"/>
      <c r="G246" s="297"/>
      <c r="H246" s="297">
        <v>30</v>
      </c>
      <c r="I246" s="297"/>
      <c r="J246" s="297">
        <v>10</v>
      </c>
      <c r="K246" s="297"/>
      <c r="L246" s="297"/>
      <c r="M246" s="297"/>
      <c r="N246" s="297"/>
      <c r="O246" s="297"/>
      <c r="P246" s="298"/>
      <c r="Q246" s="299">
        <f t="shared" si="3"/>
        <v>80</v>
      </c>
    </row>
    <row r="247" spans="1:17" s="288" customFormat="1" ht="20.25" customHeight="1" x14ac:dyDescent="0.25">
      <c r="A247" s="291">
        <v>243</v>
      </c>
      <c r="B247" s="296" t="s">
        <v>393</v>
      </c>
      <c r="C247" s="296" t="s">
        <v>235</v>
      </c>
      <c r="D247" s="297">
        <v>40</v>
      </c>
      <c r="E247" s="297"/>
      <c r="F247" s="297"/>
      <c r="G247" s="297"/>
      <c r="H247" s="297">
        <v>30</v>
      </c>
      <c r="I247" s="297"/>
      <c r="J247" s="297">
        <v>10</v>
      </c>
      <c r="K247" s="297"/>
      <c r="L247" s="297"/>
      <c r="M247" s="297"/>
      <c r="N247" s="297"/>
      <c r="O247" s="297"/>
      <c r="P247" s="298"/>
      <c r="Q247" s="299">
        <f t="shared" si="3"/>
        <v>80</v>
      </c>
    </row>
    <row r="248" spans="1:17" s="288" customFormat="1" ht="19.5" customHeight="1" x14ac:dyDescent="0.25">
      <c r="A248" s="291">
        <v>244</v>
      </c>
      <c r="B248" s="296" t="s">
        <v>398</v>
      </c>
      <c r="C248" s="296" t="s">
        <v>235</v>
      </c>
      <c r="D248" s="297">
        <v>40</v>
      </c>
      <c r="E248" s="297"/>
      <c r="F248" s="297"/>
      <c r="G248" s="297"/>
      <c r="H248" s="297">
        <v>30</v>
      </c>
      <c r="I248" s="297"/>
      <c r="J248" s="297">
        <v>10</v>
      </c>
      <c r="K248" s="297"/>
      <c r="L248" s="297"/>
      <c r="M248" s="297"/>
      <c r="N248" s="297"/>
      <c r="O248" s="297"/>
      <c r="P248" s="298"/>
      <c r="Q248" s="299">
        <f t="shared" si="3"/>
        <v>80</v>
      </c>
    </row>
    <row r="249" spans="1:17" s="288" customFormat="1" ht="21.75" customHeight="1" x14ac:dyDescent="0.25">
      <c r="A249" s="291">
        <v>245</v>
      </c>
      <c r="B249" s="307" t="s">
        <v>367</v>
      </c>
      <c r="C249" s="296" t="s">
        <v>368</v>
      </c>
      <c r="D249" s="297">
        <v>40</v>
      </c>
      <c r="E249" s="297"/>
      <c r="F249" s="297"/>
      <c r="G249" s="297"/>
      <c r="H249" s="297">
        <v>30</v>
      </c>
      <c r="I249" s="297"/>
      <c r="J249" s="297">
        <v>10</v>
      </c>
      <c r="K249" s="297"/>
      <c r="L249" s="297"/>
      <c r="M249" s="297"/>
      <c r="N249" s="297"/>
      <c r="O249" s="297"/>
      <c r="P249" s="298"/>
      <c r="Q249" s="299">
        <f t="shared" si="3"/>
        <v>80</v>
      </c>
    </row>
    <row r="250" spans="1:17" s="288" customFormat="1" ht="18" customHeight="1" x14ac:dyDescent="0.25">
      <c r="A250" s="291">
        <v>246</v>
      </c>
      <c r="B250" s="307" t="s">
        <v>386</v>
      </c>
      <c r="C250" s="296" t="s">
        <v>79</v>
      </c>
      <c r="D250" s="297">
        <v>40</v>
      </c>
      <c r="E250" s="297"/>
      <c r="F250" s="297"/>
      <c r="G250" s="297"/>
      <c r="H250" s="297">
        <v>30</v>
      </c>
      <c r="I250" s="297"/>
      <c r="J250" s="297">
        <v>10</v>
      </c>
      <c r="K250" s="297"/>
      <c r="L250" s="297"/>
      <c r="M250" s="297"/>
      <c r="N250" s="297"/>
      <c r="O250" s="297"/>
      <c r="P250" s="298"/>
      <c r="Q250" s="299">
        <f t="shared" si="3"/>
        <v>80</v>
      </c>
    </row>
    <row r="251" spans="1:17" s="288" customFormat="1" ht="19.5" customHeight="1" x14ac:dyDescent="0.25">
      <c r="A251" s="291">
        <v>247</v>
      </c>
      <c r="B251" s="296" t="s">
        <v>397</v>
      </c>
      <c r="C251" s="296" t="s">
        <v>164</v>
      </c>
      <c r="D251" s="297">
        <v>40</v>
      </c>
      <c r="E251" s="297"/>
      <c r="F251" s="297"/>
      <c r="G251" s="297"/>
      <c r="H251" s="297">
        <v>30</v>
      </c>
      <c r="I251" s="297"/>
      <c r="J251" s="297">
        <v>10</v>
      </c>
      <c r="K251" s="297"/>
      <c r="L251" s="297"/>
      <c r="M251" s="297"/>
      <c r="N251" s="297"/>
      <c r="O251" s="297"/>
      <c r="P251" s="298"/>
      <c r="Q251" s="299">
        <f t="shared" si="3"/>
        <v>80</v>
      </c>
    </row>
    <row r="252" spans="1:17" s="288" customFormat="1" ht="15.75" customHeight="1" x14ac:dyDescent="0.25">
      <c r="A252" s="291">
        <v>248</v>
      </c>
      <c r="B252" s="298" t="s">
        <v>171</v>
      </c>
      <c r="C252" s="296" t="s">
        <v>349</v>
      </c>
      <c r="D252" s="297">
        <v>40</v>
      </c>
      <c r="E252" s="297"/>
      <c r="F252" s="297"/>
      <c r="G252" s="297"/>
      <c r="H252" s="297">
        <v>30</v>
      </c>
      <c r="I252" s="297"/>
      <c r="J252" s="297">
        <v>10</v>
      </c>
      <c r="K252" s="297"/>
      <c r="L252" s="297"/>
      <c r="M252" s="297"/>
      <c r="N252" s="297"/>
      <c r="O252" s="297"/>
      <c r="P252" s="298"/>
      <c r="Q252" s="299">
        <f t="shared" si="3"/>
        <v>80</v>
      </c>
    </row>
    <row r="253" spans="1:17" s="288" customFormat="1" ht="20.25" customHeight="1" x14ac:dyDescent="0.25">
      <c r="A253" s="291">
        <v>249</v>
      </c>
      <c r="B253" s="296" t="s">
        <v>380</v>
      </c>
      <c r="C253" s="296" t="s">
        <v>233</v>
      </c>
      <c r="D253" s="297">
        <v>40</v>
      </c>
      <c r="E253" s="297"/>
      <c r="F253" s="297"/>
      <c r="G253" s="297"/>
      <c r="H253" s="297">
        <v>30</v>
      </c>
      <c r="I253" s="297"/>
      <c r="J253" s="297">
        <v>10</v>
      </c>
      <c r="K253" s="297"/>
      <c r="L253" s="297"/>
      <c r="M253" s="297"/>
      <c r="N253" s="297"/>
      <c r="O253" s="297"/>
      <c r="P253" s="298"/>
      <c r="Q253" s="299">
        <f t="shared" si="3"/>
        <v>80</v>
      </c>
    </row>
    <row r="254" spans="1:17" s="288" customFormat="1" ht="18" customHeight="1" x14ac:dyDescent="0.25">
      <c r="A254" s="291">
        <v>250</v>
      </c>
      <c r="B254" s="313" t="s">
        <v>288</v>
      </c>
      <c r="C254" s="313" t="s">
        <v>289</v>
      </c>
      <c r="D254" s="297">
        <v>40</v>
      </c>
      <c r="E254" s="297"/>
      <c r="F254" s="297"/>
      <c r="G254" s="297"/>
      <c r="H254" s="297">
        <v>30</v>
      </c>
      <c r="I254" s="297"/>
      <c r="J254" s="297">
        <v>10</v>
      </c>
      <c r="K254" s="297"/>
      <c r="L254" s="297"/>
      <c r="M254" s="297"/>
      <c r="N254" s="297"/>
      <c r="O254" s="297"/>
      <c r="P254" s="298"/>
      <c r="Q254" s="299">
        <f t="shared" si="3"/>
        <v>80</v>
      </c>
    </row>
    <row r="255" spans="1:17" s="288" customFormat="1" ht="16.5" customHeight="1" x14ac:dyDescent="0.25">
      <c r="A255" s="291">
        <v>251</v>
      </c>
      <c r="B255" s="310" t="s">
        <v>337</v>
      </c>
      <c r="C255" s="310" t="s">
        <v>338</v>
      </c>
      <c r="D255" s="297">
        <v>40</v>
      </c>
      <c r="E255" s="297"/>
      <c r="F255" s="297"/>
      <c r="G255" s="297"/>
      <c r="H255" s="297">
        <v>30</v>
      </c>
      <c r="I255" s="297"/>
      <c r="J255" s="297">
        <v>10</v>
      </c>
      <c r="K255" s="297"/>
      <c r="L255" s="297"/>
      <c r="M255" s="297"/>
      <c r="N255" s="297"/>
      <c r="O255" s="297"/>
      <c r="P255" s="298"/>
      <c r="Q255" s="299">
        <f t="shared" si="3"/>
        <v>80</v>
      </c>
    </row>
    <row r="256" spans="1:17" s="288" customFormat="1" ht="18.75" customHeight="1" x14ac:dyDescent="0.25">
      <c r="A256" s="291">
        <v>252</v>
      </c>
      <c r="B256" s="314" t="s">
        <v>336</v>
      </c>
      <c r="C256" s="314" t="s">
        <v>121</v>
      </c>
      <c r="D256" s="297">
        <v>40</v>
      </c>
      <c r="E256" s="297"/>
      <c r="F256" s="297"/>
      <c r="G256" s="297"/>
      <c r="H256" s="297">
        <v>30</v>
      </c>
      <c r="I256" s="297"/>
      <c r="J256" s="297">
        <v>10</v>
      </c>
      <c r="K256" s="297"/>
      <c r="L256" s="297"/>
      <c r="M256" s="297"/>
      <c r="N256" s="297"/>
      <c r="O256" s="297"/>
      <c r="P256" s="298"/>
      <c r="Q256" s="299">
        <f t="shared" si="3"/>
        <v>80</v>
      </c>
    </row>
    <row r="257" spans="1:17" s="288" customFormat="1" ht="18" customHeight="1" x14ac:dyDescent="0.25">
      <c r="A257" s="291">
        <v>253</v>
      </c>
      <c r="B257" s="296" t="s">
        <v>285</v>
      </c>
      <c r="C257" s="296" t="s">
        <v>173</v>
      </c>
      <c r="D257" s="297">
        <v>40</v>
      </c>
      <c r="E257" s="297"/>
      <c r="F257" s="297"/>
      <c r="G257" s="297"/>
      <c r="H257" s="297">
        <v>30</v>
      </c>
      <c r="I257" s="297"/>
      <c r="J257" s="297">
        <v>10</v>
      </c>
      <c r="K257" s="297"/>
      <c r="L257" s="297"/>
      <c r="M257" s="297"/>
      <c r="N257" s="297"/>
      <c r="O257" s="297"/>
      <c r="P257" s="298"/>
      <c r="Q257" s="299">
        <f t="shared" si="3"/>
        <v>80</v>
      </c>
    </row>
    <row r="258" spans="1:17" s="288" customFormat="1" ht="18" customHeight="1" x14ac:dyDescent="0.25">
      <c r="A258" s="291">
        <v>254</v>
      </c>
      <c r="B258" s="307" t="s">
        <v>303</v>
      </c>
      <c r="C258" s="296" t="s">
        <v>173</v>
      </c>
      <c r="D258" s="297">
        <v>40</v>
      </c>
      <c r="E258" s="297"/>
      <c r="F258" s="297"/>
      <c r="G258" s="297"/>
      <c r="H258" s="297">
        <v>30</v>
      </c>
      <c r="I258" s="297"/>
      <c r="J258" s="297">
        <v>10</v>
      </c>
      <c r="K258" s="297"/>
      <c r="L258" s="297"/>
      <c r="M258" s="297"/>
      <c r="N258" s="297"/>
      <c r="O258" s="297"/>
      <c r="P258" s="298"/>
      <c r="Q258" s="299">
        <f t="shared" si="3"/>
        <v>80</v>
      </c>
    </row>
    <row r="259" spans="1:17" s="288" customFormat="1" ht="17.25" customHeight="1" x14ac:dyDescent="0.25">
      <c r="A259" s="291">
        <v>255</v>
      </c>
      <c r="B259" s="296" t="s">
        <v>369</v>
      </c>
      <c r="C259" s="296" t="s">
        <v>370</v>
      </c>
      <c r="D259" s="297">
        <v>40</v>
      </c>
      <c r="E259" s="297"/>
      <c r="F259" s="297"/>
      <c r="G259" s="297"/>
      <c r="H259" s="297">
        <v>30</v>
      </c>
      <c r="I259" s="297"/>
      <c r="J259" s="297">
        <v>10</v>
      </c>
      <c r="K259" s="297"/>
      <c r="L259" s="297"/>
      <c r="M259" s="297"/>
      <c r="N259" s="297"/>
      <c r="O259" s="297"/>
      <c r="P259" s="298"/>
      <c r="Q259" s="299">
        <f t="shared" si="3"/>
        <v>80</v>
      </c>
    </row>
    <row r="260" spans="1:17" s="288" customFormat="1" ht="18" customHeight="1" x14ac:dyDescent="0.25">
      <c r="A260" s="291">
        <v>256</v>
      </c>
      <c r="B260" s="307" t="s">
        <v>417</v>
      </c>
      <c r="C260" s="296" t="s">
        <v>64</v>
      </c>
      <c r="D260" s="297">
        <v>40</v>
      </c>
      <c r="E260" s="297"/>
      <c r="F260" s="297"/>
      <c r="G260" s="297"/>
      <c r="H260" s="297">
        <v>30</v>
      </c>
      <c r="I260" s="297"/>
      <c r="J260" s="297"/>
      <c r="K260" s="297">
        <v>7</v>
      </c>
      <c r="L260" s="297"/>
      <c r="M260" s="297"/>
      <c r="N260" s="297"/>
      <c r="O260" s="297"/>
      <c r="P260" s="298"/>
      <c r="Q260" s="299">
        <f t="shared" si="3"/>
        <v>77</v>
      </c>
    </row>
    <row r="261" spans="1:17" s="288" customFormat="1" ht="13.5" customHeight="1" x14ac:dyDescent="0.25">
      <c r="A261" s="291">
        <v>257</v>
      </c>
      <c r="B261" s="298" t="s">
        <v>420</v>
      </c>
      <c r="C261" s="296" t="s">
        <v>421</v>
      </c>
      <c r="D261" s="297">
        <v>40</v>
      </c>
      <c r="E261" s="297"/>
      <c r="F261" s="297"/>
      <c r="G261" s="297"/>
      <c r="H261" s="297">
        <v>30</v>
      </c>
      <c r="I261" s="297"/>
      <c r="J261" s="297"/>
      <c r="K261" s="297">
        <v>7</v>
      </c>
      <c r="L261" s="297"/>
      <c r="M261" s="297"/>
      <c r="N261" s="297"/>
      <c r="O261" s="297"/>
      <c r="P261" s="298"/>
      <c r="Q261" s="299">
        <f t="shared" si="3"/>
        <v>77</v>
      </c>
    </row>
    <row r="262" spans="1:17" s="288" customFormat="1" ht="13.5" customHeight="1" x14ac:dyDescent="0.25">
      <c r="A262" s="291">
        <v>258</v>
      </c>
      <c r="B262" s="296" t="s">
        <v>455</v>
      </c>
      <c r="C262" s="296" t="s">
        <v>456</v>
      </c>
      <c r="D262" s="297">
        <v>40</v>
      </c>
      <c r="E262" s="297"/>
      <c r="F262" s="297"/>
      <c r="G262" s="297"/>
      <c r="H262" s="297">
        <v>30</v>
      </c>
      <c r="I262" s="297"/>
      <c r="J262" s="297"/>
      <c r="K262" s="297">
        <v>7</v>
      </c>
      <c r="L262" s="297"/>
      <c r="M262" s="297"/>
      <c r="N262" s="297"/>
      <c r="O262" s="297"/>
      <c r="P262" s="298"/>
      <c r="Q262" s="299">
        <f t="shared" si="3"/>
        <v>77</v>
      </c>
    </row>
    <row r="263" spans="1:17" s="288" customFormat="1" ht="15" customHeight="1" x14ac:dyDescent="0.25">
      <c r="A263" s="291">
        <v>259</v>
      </c>
      <c r="B263" s="296" t="s">
        <v>89</v>
      </c>
      <c r="C263" s="296" t="s">
        <v>179</v>
      </c>
      <c r="D263" s="297">
        <v>40</v>
      </c>
      <c r="E263" s="297"/>
      <c r="F263" s="297"/>
      <c r="G263" s="297"/>
      <c r="H263" s="297">
        <v>30</v>
      </c>
      <c r="I263" s="297"/>
      <c r="J263" s="297"/>
      <c r="K263" s="297">
        <v>7</v>
      </c>
      <c r="L263" s="297"/>
      <c r="M263" s="297"/>
      <c r="N263" s="297"/>
      <c r="O263" s="297"/>
      <c r="P263" s="298"/>
      <c r="Q263" s="299">
        <f t="shared" si="3"/>
        <v>77</v>
      </c>
    </row>
    <row r="264" spans="1:17" s="288" customFormat="1" ht="13.5" customHeight="1" x14ac:dyDescent="0.25">
      <c r="A264" s="291">
        <v>260</v>
      </c>
      <c r="B264" s="296" t="s">
        <v>203</v>
      </c>
      <c r="C264" s="296" t="s">
        <v>144</v>
      </c>
      <c r="D264" s="297">
        <v>40</v>
      </c>
      <c r="E264" s="297"/>
      <c r="F264" s="297"/>
      <c r="G264" s="297"/>
      <c r="H264" s="297">
        <v>30</v>
      </c>
      <c r="I264" s="297"/>
      <c r="J264" s="297"/>
      <c r="K264" s="297"/>
      <c r="L264" s="297"/>
      <c r="M264" s="297"/>
      <c r="N264" s="297">
        <v>7</v>
      </c>
      <c r="O264" s="297"/>
      <c r="P264" s="298"/>
      <c r="Q264" s="299">
        <f t="shared" si="3"/>
        <v>77</v>
      </c>
    </row>
    <row r="265" spans="1:17" s="288" customFormat="1" ht="14.25" customHeight="1" x14ac:dyDescent="0.25">
      <c r="A265" s="291">
        <v>261</v>
      </c>
      <c r="B265" s="296" t="s">
        <v>437</v>
      </c>
      <c r="C265" s="296" t="s">
        <v>144</v>
      </c>
      <c r="D265" s="297">
        <v>40</v>
      </c>
      <c r="E265" s="297"/>
      <c r="F265" s="297"/>
      <c r="G265" s="297"/>
      <c r="H265" s="297">
        <v>30</v>
      </c>
      <c r="I265" s="297"/>
      <c r="J265" s="297"/>
      <c r="K265" s="297">
        <v>7</v>
      </c>
      <c r="L265" s="297"/>
      <c r="M265" s="297"/>
      <c r="N265" s="297"/>
      <c r="O265" s="297"/>
      <c r="P265" s="298"/>
      <c r="Q265" s="299">
        <f t="shared" si="3"/>
        <v>77</v>
      </c>
    </row>
    <row r="266" spans="1:17" s="288" customFormat="1" ht="15" customHeight="1" x14ac:dyDescent="0.25">
      <c r="A266" s="291">
        <v>262</v>
      </c>
      <c r="B266" s="296" t="s">
        <v>476</v>
      </c>
      <c r="C266" s="296" t="s">
        <v>144</v>
      </c>
      <c r="D266" s="297">
        <v>40</v>
      </c>
      <c r="E266" s="297"/>
      <c r="F266" s="297"/>
      <c r="G266" s="297"/>
      <c r="H266" s="297">
        <v>30</v>
      </c>
      <c r="I266" s="297"/>
      <c r="J266" s="297"/>
      <c r="K266" s="297">
        <v>7</v>
      </c>
      <c r="L266" s="297"/>
      <c r="M266" s="297"/>
      <c r="N266" s="297"/>
      <c r="O266" s="297"/>
      <c r="P266" s="298"/>
      <c r="Q266" s="299">
        <f t="shared" si="3"/>
        <v>77</v>
      </c>
    </row>
    <row r="267" spans="1:17" s="288" customFormat="1" ht="12.75" customHeight="1" x14ac:dyDescent="0.25">
      <c r="A267" s="291">
        <v>263</v>
      </c>
      <c r="B267" s="307" t="s">
        <v>459</v>
      </c>
      <c r="C267" s="296" t="s">
        <v>460</v>
      </c>
      <c r="D267" s="297">
        <v>40</v>
      </c>
      <c r="E267" s="297"/>
      <c r="F267" s="297"/>
      <c r="G267" s="297"/>
      <c r="H267" s="297">
        <v>30</v>
      </c>
      <c r="I267" s="297"/>
      <c r="J267" s="297"/>
      <c r="K267" s="297">
        <v>7</v>
      </c>
      <c r="L267" s="297"/>
      <c r="M267" s="297"/>
      <c r="N267" s="297"/>
      <c r="O267" s="297"/>
      <c r="P267" s="298"/>
      <c r="Q267" s="299">
        <f t="shared" si="3"/>
        <v>77</v>
      </c>
    </row>
    <row r="268" spans="1:17" s="288" customFormat="1" ht="18.75" customHeight="1" x14ac:dyDescent="0.25">
      <c r="A268" s="291">
        <v>264</v>
      </c>
      <c r="B268" s="298" t="s">
        <v>475</v>
      </c>
      <c r="C268" s="298" t="s">
        <v>384</v>
      </c>
      <c r="D268" s="297">
        <v>40</v>
      </c>
      <c r="E268" s="297"/>
      <c r="F268" s="297"/>
      <c r="G268" s="297"/>
      <c r="H268" s="297">
        <v>30</v>
      </c>
      <c r="I268" s="297"/>
      <c r="J268" s="297"/>
      <c r="K268" s="297"/>
      <c r="L268" s="297"/>
      <c r="M268" s="297"/>
      <c r="N268" s="297">
        <v>7</v>
      </c>
      <c r="O268" s="297"/>
      <c r="P268" s="298"/>
      <c r="Q268" s="299">
        <f t="shared" ref="Q268:Q333" si="4">SUM(D268:O268)</f>
        <v>77</v>
      </c>
    </row>
    <row r="269" spans="1:17" s="288" customFormat="1" ht="15.75" customHeight="1" x14ac:dyDescent="0.25">
      <c r="A269" s="291">
        <v>265</v>
      </c>
      <c r="B269" s="296" t="s">
        <v>440</v>
      </c>
      <c r="C269" s="296" t="s">
        <v>157</v>
      </c>
      <c r="D269" s="297">
        <v>40</v>
      </c>
      <c r="E269" s="297"/>
      <c r="F269" s="297"/>
      <c r="G269" s="297"/>
      <c r="H269" s="297">
        <v>30</v>
      </c>
      <c r="I269" s="297"/>
      <c r="J269" s="297"/>
      <c r="K269" s="297">
        <v>7</v>
      </c>
      <c r="L269" s="297"/>
      <c r="M269" s="297"/>
      <c r="N269" s="297"/>
      <c r="O269" s="297"/>
      <c r="P269" s="298"/>
      <c r="Q269" s="299">
        <f t="shared" si="4"/>
        <v>77</v>
      </c>
    </row>
    <row r="270" spans="1:17" s="288" customFormat="1" ht="14.25" customHeight="1" x14ac:dyDescent="0.25">
      <c r="A270" s="291">
        <v>266</v>
      </c>
      <c r="B270" s="298" t="s">
        <v>441</v>
      </c>
      <c r="C270" s="296" t="s">
        <v>157</v>
      </c>
      <c r="D270" s="297">
        <v>40</v>
      </c>
      <c r="E270" s="297"/>
      <c r="F270" s="297"/>
      <c r="G270" s="297"/>
      <c r="H270" s="297">
        <v>30</v>
      </c>
      <c r="I270" s="297"/>
      <c r="J270" s="297"/>
      <c r="K270" s="297">
        <v>7</v>
      </c>
      <c r="L270" s="297"/>
      <c r="M270" s="297"/>
      <c r="N270" s="297"/>
      <c r="O270" s="297"/>
      <c r="P270" s="298"/>
      <c r="Q270" s="299">
        <f t="shared" si="4"/>
        <v>77</v>
      </c>
    </row>
    <row r="271" spans="1:17" s="288" customFormat="1" ht="12.75" customHeight="1" x14ac:dyDescent="0.25">
      <c r="A271" s="291">
        <v>267</v>
      </c>
      <c r="B271" s="296" t="s">
        <v>452</v>
      </c>
      <c r="C271" s="296" t="s">
        <v>157</v>
      </c>
      <c r="D271" s="297">
        <v>40</v>
      </c>
      <c r="E271" s="297"/>
      <c r="F271" s="297"/>
      <c r="G271" s="297"/>
      <c r="H271" s="297">
        <v>30</v>
      </c>
      <c r="I271" s="297"/>
      <c r="J271" s="297"/>
      <c r="K271" s="297">
        <v>7</v>
      </c>
      <c r="L271" s="297"/>
      <c r="M271" s="297"/>
      <c r="N271" s="297"/>
      <c r="O271" s="297"/>
      <c r="P271" s="298"/>
      <c r="Q271" s="299">
        <f t="shared" si="4"/>
        <v>77</v>
      </c>
    </row>
    <row r="272" spans="1:17" s="288" customFormat="1" ht="12.75" customHeight="1" x14ac:dyDescent="0.25">
      <c r="A272" s="291">
        <v>268</v>
      </c>
      <c r="B272" s="307" t="s">
        <v>458</v>
      </c>
      <c r="C272" s="296" t="s">
        <v>157</v>
      </c>
      <c r="D272" s="297">
        <v>40</v>
      </c>
      <c r="E272" s="297"/>
      <c r="F272" s="297"/>
      <c r="G272" s="297"/>
      <c r="H272" s="297">
        <v>30</v>
      </c>
      <c r="I272" s="297"/>
      <c r="J272" s="297"/>
      <c r="K272" s="297"/>
      <c r="L272" s="297"/>
      <c r="M272" s="297"/>
      <c r="N272" s="297">
        <v>7</v>
      </c>
      <c r="O272" s="297"/>
      <c r="P272" s="298"/>
      <c r="Q272" s="299">
        <f t="shared" si="4"/>
        <v>77</v>
      </c>
    </row>
    <row r="273" spans="1:17" s="288" customFormat="1" ht="15.75" customHeight="1" x14ac:dyDescent="0.25">
      <c r="A273" s="291">
        <v>269</v>
      </c>
      <c r="B273" s="296" t="s">
        <v>473</v>
      </c>
      <c r="C273" s="296" t="s">
        <v>474</v>
      </c>
      <c r="D273" s="297">
        <v>40</v>
      </c>
      <c r="E273" s="297"/>
      <c r="F273" s="297"/>
      <c r="G273" s="297"/>
      <c r="H273" s="297">
        <v>30</v>
      </c>
      <c r="I273" s="297"/>
      <c r="J273" s="297"/>
      <c r="K273" s="297">
        <v>7</v>
      </c>
      <c r="L273" s="297"/>
      <c r="M273" s="297"/>
      <c r="N273" s="297"/>
      <c r="O273" s="297"/>
      <c r="P273" s="298"/>
      <c r="Q273" s="299">
        <f t="shared" si="4"/>
        <v>77</v>
      </c>
    </row>
    <row r="274" spans="1:17" s="288" customFormat="1" ht="15.75" customHeight="1" x14ac:dyDescent="0.25">
      <c r="A274" s="291">
        <v>270</v>
      </c>
      <c r="B274" s="296" t="s">
        <v>429</v>
      </c>
      <c r="C274" s="296" t="s">
        <v>50</v>
      </c>
      <c r="D274" s="297">
        <v>40</v>
      </c>
      <c r="E274" s="297"/>
      <c r="F274" s="297"/>
      <c r="G274" s="297"/>
      <c r="H274" s="297">
        <v>30</v>
      </c>
      <c r="I274" s="297"/>
      <c r="J274" s="297"/>
      <c r="K274" s="297">
        <v>7</v>
      </c>
      <c r="L274" s="297"/>
      <c r="M274" s="297"/>
      <c r="N274" s="297"/>
      <c r="O274" s="297"/>
      <c r="P274" s="298"/>
      <c r="Q274" s="299">
        <f t="shared" si="4"/>
        <v>77</v>
      </c>
    </row>
    <row r="275" spans="1:17" s="288" customFormat="1" ht="18.75" customHeight="1" x14ac:dyDescent="0.25">
      <c r="A275" s="291">
        <v>271</v>
      </c>
      <c r="B275" s="307" t="s">
        <v>73</v>
      </c>
      <c r="C275" s="296" t="s">
        <v>162</v>
      </c>
      <c r="D275" s="297">
        <v>40</v>
      </c>
      <c r="E275" s="297"/>
      <c r="F275" s="297"/>
      <c r="G275" s="297"/>
      <c r="H275" s="297">
        <v>30</v>
      </c>
      <c r="I275" s="297"/>
      <c r="J275" s="297"/>
      <c r="K275" s="297">
        <v>7</v>
      </c>
      <c r="L275" s="297"/>
      <c r="M275" s="297"/>
      <c r="N275" s="297"/>
      <c r="O275" s="297"/>
      <c r="P275" s="298"/>
      <c r="Q275" s="299">
        <f t="shared" si="4"/>
        <v>77</v>
      </c>
    </row>
    <row r="276" spans="1:17" s="288" customFormat="1" ht="17.25" customHeight="1" x14ac:dyDescent="0.25">
      <c r="A276" s="291">
        <v>272</v>
      </c>
      <c r="B276" s="307" t="s">
        <v>418</v>
      </c>
      <c r="C276" s="296" t="s">
        <v>419</v>
      </c>
      <c r="D276" s="297">
        <v>40</v>
      </c>
      <c r="E276" s="297"/>
      <c r="F276" s="297"/>
      <c r="G276" s="297"/>
      <c r="H276" s="297">
        <v>30</v>
      </c>
      <c r="I276" s="297"/>
      <c r="J276" s="297"/>
      <c r="K276" s="297">
        <v>7</v>
      </c>
      <c r="L276" s="297"/>
      <c r="M276" s="297"/>
      <c r="N276" s="297"/>
      <c r="O276" s="297"/>
      <c r="P276" s="298"/>
      <c r="Q276" s="299">
        <f t="shared" si="4"/>
        <v>77</v>
      </c>
    </row>
    <row r="277" spans="1:17" s="288" customFormat="1" ht="14.25" customHeight="1" x14ac:dyDescent="0.25">
      <c r="A277" s="291">
        <v>273</v>
      </c>
      <c r="B277" s="296" t="s">
        <v>51</v>
      </c>
      <c r="C277" s="296" t="s">
        <v>125</v>
      </c>
      <c r="D277" s="297">
        <v>40</v>
      </c>
      <c r="E277" s="297"/>
      <c r="F277" s="297"/>
      <c r="G277" s="297"/>
      <c r="H277" s="297">
        <v>30</v>
      </c>
      <c r="I277" s="297"/>
      <c r="J277" s="297"/>
      <c r="K277" s="297">
        <v>7</v>
      </c>
      <c r="L277" s="297"/>
      <c r="M277" s="297"/>
      <c r="N277" s="297"/>
      <c r="O277" s="297"/>
      <c r="P277" s="298"/>
      <c r="Q277" s="299">
        <f t="shared" si="4"/>
        <v>77</v>
      </c>
    </row>
    <row r="278" spans="1:17" s="288" customFormat="1" ht="18" customHeight="1" x14ac:dyDescent="0.25">
      <c r="A278" s="291">
        <v>274</v>
      </c>
      <c r="B278" s="307" t="s">
        <v>469</v>
      </c>
      <c r="C278" s="296" t="s">
        <v>470</v>
      </c>
      <c r="D278" s="297">
        <v>40</v>
      </c>
      <c r="E278" s="297"/>
      <c r="F278" s="297"/>
      <c r="G278" s="297"/>
      <c r="H278" s="297">
        <v>30</v>
      </c>
      <c r="I278" s="297"/>
      <c r="J278" s="297"/>
      <c r="K278" s="297">
        <v>7</v>
      </c>
      <c r="L278" s="297"/>
      <c r="M278" s="297"/>
      <c r="N278" s="297"/>
      <c r="O278" s="297"/>
      <c r="P278" s="298"/>
      <c r="Q278" s="299">
        <f t="shared" si="4"/>
        <v>77</v>
      </c>
    </row>
    <row r="279" spans="1:17" s="288" customFormat="1" ht="17.25" customHeight="1" x14ac:dyDescent="0.25">
      <c r="A279" s="291">
        <v>275</v>
      </c>
      <c r="B279" s="307" t="s">
        <v>462</v>
      </c>
      <c r="C279" s="296" t="s">
        <v>136</v>
      </c>
      <c r="D279" s="297">
        <v>40</v>
      </c>
      <c r="E279" s="297"/>
      <c r="F279" s="297"/>
      <c r="G279" s="297"/>
      <c r="H279" s="297">
        <v>30</v>
      </c>
      <c r="I279" s="297"/>
      <c r="J279" s="297"/>
      <c r="K279" s="297">
        <v>7</v>
      </c>
      <c r="L279" s="297"/>
      <c r="M279" s="297"/>
      <c r="N279" s="297"/>
      <c r="O279" s="297"/>
      <c r="P279" s="298"/>
      <c r="Q279" s="299">
        <f t="shared" si="4"/>
        <v>77</v>
      </c>
    </row>
    <row r="280" spans="1:17" s="288" customFormat="1" ht="15" customHeight="1" x14ac:dyDescent="0.25">
      <c r="A280" s="291">
        <v>276</v>
      </c>
      <c r="B280" s="308" t="s">
        <v>446</v>
      </c>
      <c r="C280" s="296" t="s">
        <v>447</v>
      </c>
      <c r="D280" s="297">
        <v>40</v>
      </c>
      <c r="E280" s="297"/>
      <c r="F280" s="297"/>
      <c r="G280" s="297"/>
      <c r="H280" s="297">
        <v>30</v>
      </c>
      <c r="I280" s="297"/>
      <c r="J280" s="297"/>
      <c r="K280" s="297">
        <v>7</v>
      </c>
      <c r="L280" s="297"/>
      <c r="M280" s="297"/>
      <c r="N280" s="297"/>
      <c r="O280" s="297"/>
      <c r="P280" s="298"/>
      <c r="Q280" s="299">
        <f t="shared" si="4"/>
        <v>77</v>
      </c>
    </row>
    <row r="281" spans="1:17" s="288" customFormat="1" ht="18.75" customHeight="1" x14ac:dyDescent="0.25">
      <c r="A281" s="291">
        <v>277</v>
      </c>
      <c r="B281" s="298" t="s">
        <v>448</v>
      </c>
      <c r="C281" s="296" t="s">
        <v>447</v>
      </c>
      <c r="D281" s="297">
        <v>40</v>
      </c>
      <c r="E281" s="297"/>
      <c r="F281" s="297"/>
      <c r="G281" s="297"/>
      <c r="H281" s="297">
        <v>30</v>
      </c>
      <c r="I281" s="297"/>
      <c r="J281" s="297"/>
      <c r="K281" s="297">
        <v>7</v>
      </c>
      <c r="L281" s="297"/>
      <c r="M281" s="297"/>
      <c r="N281" s="297"/>
      <c r="O281" s="297"/>
      <c r="P281" s="298"/>
      <c r="Q281" s="299">
        <f t="shared" si="4"/>
        <v>77</v>
      </c>
    </row>
    <row r="282" spans="1:17" s="288" customFormat="1" ht="12" customHeight="1" x14ac:dyDescent="0.25">
      <c r="A282" s="291">
        <v>278</v>
      </c>
      <c r="B282" s="296" t="s">
        <v>413</v>
      </c>
      <c r="C282" s="296" t="s">
        <v>414</v>
      </c>
      <c r="D282" s="297">
        <v>40</v>
      </c>
      <c r="E282" s="297"/>
      <c r="F282" s="297"/>
      <c r="G282" s="297"/>
      <c r="H282" s="297">
        <v>30</v>
      </c>
      <c r="I282" s="297"/>
      <c r="J282" s="297"/>
      <c r="K282" s="297">
        <v>7</v>
      </c>
      <c r="L282" s="297"/>
      <c r="M282" s="297"/>
      <c r="N282" s="297"/>
      <c r="O282" s="297"/>
      <c r="P282" s="298"/>
      <c r="Q282" s="299">
        <f t="shared" si="4"/>
        <v>77</v>
      </c>
    </row>
    <row r="283" spans="1:17" s="288" customFormat="1" ht="16.5" customHeight="1" x14ac:dyDescent="0.25">
      <c r="A283" s="291">
        <v>279</v>
      </c>
      <c r="B283" s="296" t="s">
        <v>436</v>
      </c>
      <c r="C283" s="296" t="s">
        <v>132</v>
      </c>
      <c r="D283" s="297">
        <v>40</v>
      </c>
      <c r="E283" s="297"/>
      <c r="F283" s="297"/>
      <c r="G283" s="297"/>
      <c r="H283" s="297">
        <v>30</v>
      </c>
      <c r="I283" s="297"/>
      <c r="J283" s="297"/>
      <c r="K283" s="297"/>
      <c r="L283" s="297"/>
      <c r="M283" s="297"/>
      <c r="N283" s="297">
        <v>7</v>
      </c>
      <c r="O283" s="297"/>
      <c r="P283" s="298"/>
      <c r="Q283" s="299">
        <f t="shared" si="4"/>
        <v>77</v>
      </c>
    </row>
    <row r="284" spans="1:17" s="288" customFormat="1" ht="16.5" customHeight="1" x14ac:dyDescent="0.25">
      <c r="A284" s="291">
        <v>280</v>
      </c>
      <c r="B284" s="296" t="s">
        <v>99</v>
      </c>
      <c r="C284" s="296" t="s">
        <v>81</v>
      </c>
      <c r="D284" s="297">
        <v>40</v>
      </c>
      <c r="E284" s="297"/>
      <c r="F284" s="297"/>
      <c r="G284" s="297"/>
      <c r="H284" s="297">
        <v>30</v>
      </c>
      <c r="I284" s="297"/>
      <c r="J284" s="297"/>
      <c r="K284" s="297">
        <v>7</v>
      </c>
      <c r="L284" s="297"/>
      <c r="M284" s="297"/>
      <c r="N284" s="297"/>
      <c r="O284" s="297"/>
      <c r="P284" s="298"/>
      <c r="Q284" s="299">
        <f t="shared" si="4"/>
        <v>77</v>
      </c>
    </row>
    <row r="285" spans="1:17" s="288" customFormat="1" ht="16.5" customHeight="1" x14ac:dyDescent="0.25">
      <c r="A285" s="291">
        <v>281</v>
      </c>
      <c r="B285" s="307" t="s">
        <v>465</v>
      </c>
      <c r="C285" s="296" t="s">
        <v>54</v>
      </c>
      <c r="D285" s="297">
        <v>40</v>
      </c>
      <c r="E285" s="297"/>
      <c r="F285" s="297"/>
      <c r="G285" s="297"/>
      <c r="H285" s="297">
        <v>30</v>
      </c>
      <c r="I285" s="297"/>
      <c r="J285" s="297"/>
      <c r="K285" s="297"/>
      <c r="L285" s="297"/>
      <c r="M285" s="297"/>
      <c r="N285" s="297">
        <v>7</v>
      </c>
      <c r="O285" s="297"/>
      <c r="P285" s="298"/>
      <c r="Q285" s="299">
        <f t="shared" si="4"/>
        <v>77</v>
      </c>
    </row>
    <row r="286" spans="1:17" s="288" customFormat="1" ht="12.75" customHeight="1" x14ac:dyDescent="0.25">
      <c r="A286" s="291">
        <v>282</v>
      </c>
      <c r="B286" s="298" t="s">
        <v>445</v>
      </c>
      <c r="C286" s="296" t="s">
        <v>202</v>
      </c>
      <c r="D286" s="297">
        <v>40</v>
      </c>
      <c r="E286" s="297"/>
      <c r="F286" s="297"/>
      <c r="G286" s="297"/>
      <c r="H286" s="297">
        <v>30</v>
      </c>
      <c r="I286" s="297"/>
      <c r="J286" s="297"/>
      <c r="K286" s="297">
        <v>7</v>
      </c>
      <c r="L286" s="297"/>
      <c r="M286" s="297"/>
      <c r="N286" s="297"/>
      <c r="O286" s="297"/>
      <c r="P286" s="298"/>
      <c r="Q286" s="299">
        <f t="shared" si="4"/>
        <v>77</v>
      </c>
    </row>
    <row r="287" spans="1:17" s="288" customFormat="1" ht="14.25" customHeight="1" x14ac:dyDescent="0.25">
      <c r="A287" s="291">
        <v>283</v>
      </c>
      <c r="B287" s="298" t="s">
        <v>293</v>
      </c>
      <c r="C287" s="296" t="s">
        <v>202</v>
      </c>
      <c r="D287" s="297">
        <v>40</v>
      </c>
      <c r="E287" s="297"/>
      <c r="F287" s="297"/>
      <c r="G287" s="297"/>
      <c r="H287" s="297">
        <v>30</v>
      </c>
      <c r="I287" s="297"/>
      <c r="J287" s="297"/>
      <c r="K287" s="297">
        <v>7</v>
      </c>
      <c r="L287" s="297"/>
      <c r="M287" s="297"/>
      <c r="N287" s="297"/>
      <c r="O287" s="297"/>
      <c r="P287" s="298"/>
      <c r="Q287" s="299">
        <f t="shared" si="4"/>
        <v>77</v>
      </c>
    </row>
    <row r="288" spans="1:17" s="288" customFormat="1" ht="16.5" customHeight="1" x14ac:dyDescent="0.25">
      <c r="A288" s="291">
        <v>284</v>
      </c>
      <c r="B288" s="296" t="s">
        <v>428</v>
      </c>
      <c r="C288" s="296" t="s">
        <v>154</v>
      </c>
      <c r="D288" s="297">
        <v>40</v>
      </c>
      <c r="E288" s="297"/>
      <c r="F288" s="297"/>
      <c r="G288" s="297"/>
      <c r="H288" s="297">
        <v>30</v>
      </c>
      <c r="I288" s="297"/>
      <c r="J288" s="297"/>
      <c r="K288" s="297"/>
      <c r="L288" s="297"/>
      <c r="M288" s="297"/>
      <c r="N288" s="297">
        <v>7</v>
      </c>
      <c r="O288" s="297"/>
      <c r="P288" s="298"/>
      <c r="Q288" s="299">
        <f t="shared" si="4"/>
        <v>77</v>
      </c>
    </row>
    <row r="289" spans="1:17" s="288" customFormat="1" ht="15.75" customHeight="1" x14ac:dyDescent="0.25">
      <c r="A289" s="291">
        <v>285</v>
      </c>
      <c r="B289" s="296" t="s">
        <v>450</v>
      </c>
      <c r="C289" s="296" t="s">
        <v>154</v>
      </c>
      <c r="D289" s="297">
        <v>40</v>
      </c>
      <c r="E289" s="297"/>
      <c r="F289" s="297"/>
      <c r="G289" s="297"/>
      <c r="H289" s="297">
        <v>30</v>
      </c>
      <c r="I289" s="297"/>
      <c r="J289" s="297"/>
      <c r="K289" s="297">
        <v>7</v>
      </c>
      <c r="L289" s="297"/>
      <c r="M289" s="297"/>
      <c r="N289" s="297"/>
      <c r="O289" s="297"/>
      <c r="P289" s="298"/>
      <c r="Q289" s="299">
        <f t="shared" si="4"/>
        <v>77</v>
      </c>
    </row>
    <row r="290" spans="1:17" s="288" customFormat="1" ht="14.25" customHeight="1" x14ac:dyDescent="0.25">
      <c r="A290" s="291">
        <v>286</v>
      </c>
      <c r="B290" s="296" t="s">
        <v>443</v>
      </c>
      <c r="C290" s="296" t="s">
        <v>74</v>
      </c>
      <c r="D290" s="297">
        <v>40</v>
      </c>
      <c r="E290" s="297"/>
      <c r="F290" s="297"/>
      <c r="G290" s="297"/>
      <c r="H290" s="297">
        <v>30</v>
      </c>
      <c r="I290" s="297"/>
      <c r="J290" s="297"/>
      <c r="K290" s="297">
        <v>7</v>
      </c>
      <c r="L290" s="297"/>
      <c r="M290" s="297"/>
      <c r="N290" s="297"/>
      <c r="O290" s="297"/>
      <c r="P290" s="298"/>
      <c r="Q290" s="299">
        <f t="shared" si="4"/>
        <v>77</v>
      </c>
    </row>
    <row r="291" spans="1:17" s="288" customFormat="1" ht="14.25" customHeight="1" x14ac:dyDescent="0.25">
      <c r="A291" s="291">
        <v>287</v>
      </c>
      <c r="B291" s="307" t="s">
        <v>451</v>
      </c>
      <c r="C291" s="296" t="s">
        <v>74</v>
      </c>
      <c r="D291" s="297">
        <v>40</v>
      </c>
      <c r="E291" s="297"/>
      <c r="F291" s="297"/>
      <c r="G291" s="297"/>
      <c r="H291" s="297">
        <v>30</v>
      </c>
      <c r="I291" s="297"/>
      <c r="J291" s="297"/>
      <c r="K291" s="297">
        <v>7</v>
      </c>
      <c r="L291" s="297"/>
      <c r="M291" s="297"/>
      <c r="N291" s="297"/>
      <c r="O291" s="297"/>
      <c r="P291" s="298"/>
      <c r="Q291" s="299">
        <f t="shared" si="4"/>
        <v>77</v>
      </c>
    </row>
    <row r="292" spans="1:17" s="288" customFormat="1" ht="15" customHeight="1" x14ac:dyDescent="0.25">
      <c r="A292" s="291">
        <v>288</v>
      </c>
      <c r="B292" s="307" t="s">
        <v>461</v>
      </c>
      <c r="C292" s="296" t="s">
        <v>74</v>
      </c>
      <c r="D292" s="297">
        <v>40</v>
      </c>
      <c r="E292" s="297"/>
      <c r="F292" s="297"/>
      <c r="G292" s="297"/>
      <c r="H292" s="297">
        <v>30</v>
      </c>
      <c r="I292" s="297"/>
      <c r="J292" s="297"/>
      <c r="K292" s="297">
        <v>7</v>
      </c>
      <c r="L292" s="297"/>
      <c r="M292" s="297"/>
      <c r="N292" s="297"/>
      <c r="O292" s="297"/>
      <c r="P292" s="298"/>
      <c r="Q292" s="299">
        <f t="shared" si="4"/>
        <v>77</v>
      </c>
    </row>
    <row r="293" spans="1:17" s="288" customFormat="1" ht="18" customHeight="1" x14ac:dyDescent="0.25">
      <c r="A293" s="291">
        <v>289</v>
      </c>
      <c r="B293" s="307" t="s">
        <v>71</v>
      </c>
      <c r="C293" s="296" t="s">
        <v>457</v>
      </c>
      <c r="D293" s="297">
        <v>40</v>
      </c>
      <c r="E293" s="297"/>
      <c r="F293" s="297"/>
      <c r="G293" s="297"/>
      <c r="H293" s="297">
        <v>30</v>
      </c>
      <c r="I293" s="297"/>
      <c r="J293" s="297"/>
      <c r="K293" s="297">
        <v>7</v>
      </c>
      <c r="L293" s="297"/>
      <c r="M293" s="297"/>
      <c r="N293" s="297"/>
      <c r="O293" s="297"/>
      <c r="P293" s="298"/>
      <c r="Q293" s="299">
        <f t="shared" si="4"/>
        <v>77</v>
      </c>
    </row>
    <row r="294" spans="1:17" s="288" customFormat="1" ht="14.25" customHeight="1" x14ac:dyDescent="0.25">
      <c r="A294" s="291">
        <v>290</v>
      </c>
      <c r="B294" s="307" t="s">
        <v>463</v>
      </c>
      <c r="C294" s="296" t="s">
        <v>464</v>
      </c>
      <c r="D294" s="297">
        <v>40</v>
      </c>
      <c r="E294" s="297"/>
      <c r="F294" s="297"/>
      <c r="G294" s="297"/>
      <c r="H294" s="297">
        <v>30</v>
      </c>
      <c r="I294" s="297"/>
      <c r="J294" s="297"/>
      <c r="K294" s="297"/>
      <c r="L294" s="297"/>
      <c r="M294" s="297"/>
      <c r="N294" s="297">
        <v>7</v>
      </c>
      <c r="O294" s="297"/>
      <c r="P294" s="298"/>
      <c r="Q294" s="299">
        <f t="shared" si="4"/>
        <v>77</v>
      </c>
    </row>
    <row r="295" spans="1:17" s="288" customFormat="1" ht="18" customHeight="1" x14ac:dyDescent="0.25">
      <c r="A295" s="291">
        <v>291</v>
      </c>
      <c r="B295" s="296" t="s">
        <v>427</v>
      </c>
      <c r="C295" s="296" t="s">
        <v>347</v>
      </c>
      <c r="D295" s="297">
        <v>40</v>
      </c>
      <c r="E295" s="297"/>
      <c r="F295" s="297"/>
      <c r="G295" s="297"/>
      <c r="H295" s="297">
        <v>30</v>
      </c>
      <c r="I295" s="297"/>
      <c r="J295" s="297"/>
      <c r="K295" s="297">
        <v>7</v>
      </c>
      <c r="L295" s="297"/>
      <c r="M295" s="297"/>
      <c r="N295" s="297"/>
      <c r="O295" s="297"/>
      <c r="P295" s="298"/>
      <c r="Q295" s="299">
        <f t="shared" si="4"/>
        <v>77</v>
      </c>
    </row>
    <row r="296" spans="1:17" s="288" customFormat="1" ht="13.5" customHeight="1" x14ac:dyDescent="0.25">
      <c r="A296" s="291">
        <v>292</v>
      </c>
      <c r="B296" s="296" t="s">
        <v>116</v>
      </c>
      <c r="C296" s="296" t="s">
        <v>444</v>
      </c>
      <c r="D296" s="297">
        <v>40</v>
      </c>
      <c r="E296" s="297"/>
      <c r="F296" s="297"/>
      <c r="G296" s="297"/>
      <c r="H296" s="297">
        <v>30</v>
      </c>
      <c r="I296" s="297"/>
      <c r="J296" s="297"/>
      <c r="K296" s="297">
        <v>7</v>
      </c>
      <c r="L296" s="297"/>
      <c r="M296" s="297"/>
      <c r="N296" s="297"/>
      <c r="O296" s="297"/>
      <c r="P296" s="298"/>
      <c r="Q296" s="299">
        <f t="shared" si="4"/>
        <v>77</v>
      </c>
    </row>
    <row r="297" spans="1:17" s="288" customFormat="1" x14ac:dyDescent="0.25">
      <c r="A297" s="291">
        <v>293</v>
      </c>
      <c r="B297" s="296" t="s">
        <v>411</v>
      </c>
      <c r="C297" s="296" t="s">
        <v>412</v>
      </c>
      <c r="D297" s="297">
        <v>40</v>
      </c>
      <c r="E297" s="297"/>
      <c r="F297" s="297"/>
      <c r="G297" s="297"/>
      <c r="H297" s="297">
        <v>30</v>
      </c>
      <c r="I297" s="297"/>
      <c r="J297" s="297"/>
      <c r="K297" s="297"/>
      <c r="L297" s="297"/>
      <c r="M297" s="297"/>
      <c r="N297" s="297">
        <v>7</v>
      </c>
      <c r="O297" s="297"/>
      <c r="P297" s="298"/>
      <c r="Q297" s="299">
        <f t="shared" si="4"/>
        <v>77</v>
      </c>
    </row>
    <row r="298" spans="1:17" s="288" customFormat="1" ht="15" customHeight="1" x14ac:dyDescent="0.25">
      <c r="A298" s="291">
        <v>294</v>
      </c>
      <c r="B298" s="298" t="s">
        <v>102</v>
      </c>
      <c r="C298" s="296" t="s">
        <v>103</v>
      </c>
      <c r="D298" s="297">
        <v>40</v>
      </c>
      <c r="E298" s="297"/>
      <c r="F298" s="297"/>
      <c r="G298" s="297"/>
      <c r="H298" s="297"/>
      <c r="I298" s="297">
        <v>20</v>
      </c>
      <c r="J298" s="297"/>
      <c r="K298" s="297">
        <v>7</v>
      </c>
      <c r="L298" s="297"/>
      <c r="M298" s="297">
        <v>10</v>
      </c>
      <c r="N298" s="297"/>
      <c r="O298" s="297"/>
      <c r="P298" s="298"/>
      <c r="Q298" s="299">
        <f>SUM(D298:O298)</f>
        <v>77</v>
      </c>
    </row>
    <row r="299" spans="1:17" s="288" customFormat="1" ht="18" customHeight="1" x14ac:dyDescent="0.25">
      <c r="A299" s="291">
        <v>295</v>
      </c>
      <c r="B299" s="296" t="s">
        <v>424</v>
      </c>
      <c r="C299" s="296" t="s">
        <v>220</v>
      </c>
      <c r="D299" s="297">
        <v>40</v>
      </c>
      <c r="E299" s="297"/>
      <c r="F299" s="297"/>
      <c r="G299" s="297"/>
      <c r="H299" s="297">
        <v>30</v>
      </c>
      <c r="I299" s="297"/>
      <c r="J299" s="297"/>
      <c r="K299" s="297">
        <v>7</v>
      </c>
      <c r="L299" s="297"/>
      <c r="M299" s="297"/>
      <c r="N299" s="297"/>
      <c r="O299" s="297"/>
      <c r="P299" s="298"/>
      <c r="Q299" s="299">
        <f t="shared" si="4"/>
        <v>77</v>
      </c>
    </row>
    <row r="300" spans="1:17" s="288" customFormat="1" ht="17.25" customHeight="1" x14ac:dyDescent="0.25">
      <c r="A300" s="291">
        <v>296</v>
      </c>
      <c r="B300" s="298" t="s">
        <v>116</v>
      </c>
      <c r="C300" s="296" t="s">
        <v>434</v>
      </c>
      <c r="D300" s="297">
        <v>40</v>
      </c>
      <c r="E300" s="297"/>
      <c r="F300" s="297"/>
      <c r="G300" s="297"/>
      <c r="H300" s="297">
        <v>30</v>
      </c>
      <c r="I300" s="297"/>
      <c r="J300" s="297"/>
      <c r="K300" s="297">
        <v>7</v>
      </c>
      <c r="L300" s="297"/>
      <c r="M300" s="297"/>
      <c r="N300" s="297"/>
      <c r="O300" s="297"/>
      <c r="P300" s="298"/>
      <c r="Q300" s="299">
        <f t="shared" si="4"/>
        <v>77</v>
      </c>
    </row>
    <row r="301" spans="1:17" s="288" customFormat="1" ht="19.5" customHeight="1" x14ac:dyDescent="0.25">
      <c r="A301" s="291">
        <v>297</v>
      </c>
      <c r="B301" s="296" t="s">
        <v>442</v>
      </c>
      <c r="C301" s="296" t="s">
        <v>86</v>
      </c>
      <c r="D301" s="297">
        <v>40</v>
      </c>
      <c r="E301" s="297"/>
      <c r="F301" s="297"/>
      <c r="G301" s="297"/>
      <c r="H301" s="297">
        <v>30</v>
      </c>
      <c r="I301" s="297"/>
      <c r="J301" s="297"/>
      <c r="K301" s="297"/>
      <c r="L301" s="297"/>
      <c r="M301" s="297"/>
      <c r="N301" s="297">
        <v>7</v>
      </c>
      <c r="O301" s="297"/>
      <c r="P301" s="298"/>
      <c r="Q301" s="299">
        <f t="shared" si="4"/>
        <v>77</v>
      </c>
    </row>
    <row r="302" spans="1:17" s="288" customFormat="1" ht="21" customHeight="1" x14ac:dyDescent="0.25">
      <c r="A302" s="291">
        <v>298</v>
      </c>
      <c r="B302" s="296" t="s">
        <v>71</v>
      </c>
      <c r="C302" s="296" t="s">
        <v>111</v>
      </c>
      <c r="D302" s="297">
        <v>40</v>
      </c>
      <c r="E302" s="297"/>
      <c r="F302" s="297"/>
      <c r="G302" s="297"/>
      <c r="H302" s="297">
        <v>30</v>
      </c>
      <c r="I302" s="297"/>
      <c r="J302" s="297"/>
      <c r="K302" s="297"/>
      <c r="L302" s="297"/>
      <c r="M302" s="297"/>
      <c r="N302" s="297">
        <v>7</v>
      </c>
      <c r="O302" s="297"/>
      <c r="P302" s="298"/>
      <c r="Q302" s="299">
        <f t="shared" si="4"/>
        <v>77</v>
      </c>
    </row>
    <row r="303" spans="1:17" s="288" customFormat="1" ht="18" customHeight="1" x14ac:dyDescent="0.25">
      <c r="A303" s="291">
        <v>299</v>
      </c>
      <c r="B303" s="296" t="s">
        <v>426</v>
      </c>
      <c r="C303" s="296" t="s">
        <v>111</v>
      </c>
      <c r="D303" s="297">
        <v>40</v>
      </c>
      <c r="E303" s="297"/>
      <c r="F303" s="297"/>
      <c r="G303" s="297"/>
      <c r="H303" s="297">
        <v>30</v>
      </c>
      <c r="I303" s="297"/>
      <c r="J303" s="297"/>
      <c r="K303" s="297">
        <v>7</v>
      </c>
      <c r="L303" s="297"/>
      <c r="M303" s="297"/>
      <c r="N303" s="297"/>
      <c r="O303" s="297"/>
      <c r="P303" s="298"/>
      <c r="Q303" s="299">
        <f t="shared" si="4"/>
        <v>77</v>
      </c>
    </row>
    <row r="304" spans="1:17" s="288" customFormat="1" ht="17.25" customHeight="1" x14ac:dyDescent="0.25">
      <c r="A304" s="291">
        <v>300</v>
      </c>
      <c r="B304" s="296" t="s">
        <v>435</v>
      </c>
      <c r="C304" s="296" t="s">
        <v>111</v>
      </c>
      <c r="D304" s="297">
        <v>40</v>
      </c>
      <c r="E304" s="297"/>
      <c r="F304" s="297"/>
      <c r="G304" s="297"/>
      <c r="H304" s="297">
        <v>30</v>
      </c>
      <c r="I304" s="297"/>
      <c r="J304" s="297"/>
      <c r="K304" s="297">
        <v>7</v>
      </c>
      <c r="L304" s="297"/>
      <c r="M304" s="297"/>
      <c r="N304" s="297"/>
      <c r="O304" s="297"/>
      <c r="P304" s="298"/>
      <c r="Q304" s="299">
        <f t="shared" si="4"/>
        <v>77</v>
      </c>
    </row>
    <row r="305" spans="1:17" s="288" customFormat="1" ht="21" customHeight="1" x14ac:dyDescent="0.25">
      <c r="A305" s="291">
        <v>301</v>
      </c>
      <c r="B305" s="296" t="s">
        <v>304</v>
      </c>
      <c r="C305" s="296" t="s">
        <v>226</v>
      </c>
      <c r="D305" s="297">
        <v>40</v>
      </c>
      <c r="E305" s="297"/>
      <c r="F305" s="297"/>
      <c r="G305" s="297"/>
      <c r="H305" s="297">
        <v>30</v>
      </c>
      <c r="I305" s="297"/>
      <c r="J305" s="297"/>
      <c r="K305" s="297">
        <v>7</v>
      </c>
      <c r="L305" s="297"/>
      <c r="M305" s="297"/>
      <c r="N305" s="297"/>
      <c r="O305" s="297"/>
      <c r="P305" s="298"/>
      <c r="Q305" s="299">
        <f t="shared" si="4"/>
        <v>77</v>
      </c>
    </row>
    <row r="306" spans="1:17" s="288" customFormat="1" ht="18" customHeight="1" x14ac:dyDescent="0.25">
      <c r="A306" s="291">
        <v>302</v>
      </c>
      <c r="B306" s="296" t="s">
        <v>51</v>
      </c>
      <c r="C306" s="296" t="s">
        <v>72</v>
      </c>
      <c r="D306" s="297">
        <v>40</v>
      </c>
      <c r="E306" s="297"/>
      <c r="F306" s="297"/>
      <c r="G306" s="297"/>
      <c r="H306" s="297">
        <v>30</v>
      </c>
      <c r="I306" s="297"/>
      <c r="J306" s="297"/>
      <c r="K306" s="297">
        <v>7</v>
      </c>
      <c r="L306" s="297"/>
      <c r="M306" s="297"/>
      <c r="N306" s="297"/>
      <c r="O306" s="297"/>
      <c r="P306" s="298"/>
      <c r="Q306" s="299">
        <f t="shared" si="4"/>
        <v>77</v>
      </c>
    </row>
    <row r="307" spans="1:17" s="288" customFormat="1" ht="16.5" customHeight="1" x14ac:dyDescent="0.25">
      <c r="A307" s="291">
        <v>303</v>
      </c>
      <c r="B307" s="307" t="s">
        <v>449</v>
      </c>
      <c r="C307" s="296" t="s">
        <v>362</v>
      </c>
      <c r="D307" s="297">
        <v>40</v>
      </c>
      <c r="E307" s="297"/>
      <c r="F307" s="297"/>
      <c r="G307" s="297"/>
      <c r="H307" s="297">
        <v>30</v>
      </c>
      <c r="I307" s="297"/>
      <c r="J307" s="297"/>
      <c r="K307" s="297"/>
      <c r="L307" s="297"/>
      <c r="M307" s="297"/>
      <c r="N307" s="297">
        <v>7</v>
      </c>
      <c r="O307" s="297"/>
      <c r="P307" s="298"/>
      <c r="Q307" s="299">
        <f t="shared" si="4"/>
        <v>77</v>
      </c>
    </row>
    <row r="308" spans="1:17" s="288" customFormat="1" ht="14.25" customHeight="1" x14ac:dyDescent="0.25">
      <c r="A308" s="291">
        <v>304</v>
      </c>
      <c r="B308" s="298" t="s">
        <v>438</v>
      </c>
      <c r="C308" s="296" t="s">
        <v>439</v>
      </c>
      <c r="D308" s="297">
        <v>40</v>
      </c>
      <c r="E308" s="297"/>
      <c r="F308" s="297"/>
      <c r="G308" s="297"/>
      <c r="H308" s="297">
        <v>30</v>
      </c>
      <c r="I308" s="297"/>
      <c r="J308" s="297"/>
      <c r="K308" s="297"/>
      <c r="L308" s="297"/>
      <c r="M308" s="297"/>
      <c r="N308" s="297">
        <v>7</v>
      </c>
      <c r="O308" s="297"/>
      <c r="P308" s="298"/>
      <c r="Q308" s="299">
        <f t="shared" si="4"/>
        <v>77</v>
      </c>
    </row>
    <row r="309" spans="1:17" s="288" customFormat="1" ht="15.75" customHeight="1" x14ac:dyDescent="0.25">
      <c r="A309" s="291">
        <v>305</v>
      </c>
      <c r="B309" s="296" t="s">
        <v>430</v>
      </c>
      <c r="C309" s="296" t="s">
        <v>92</v>
      </c>
      <c r="D309" s="297">
        <v>40</v>
      </c>
      <c r="E309" s="297"/>
      <c r="F309" s="297"/>
      <c r="G309" s="297"/>
      <c r="H309" s="297">
        <v>30</v>
      </c>
      <c r="I309" s="297"/>
      <c r="J309" s="297"/>
      <c r="K309" s="297">
        <v>7</v>
      </c>
      <c r="L309" s="297"/>
      <c r="M309" s="297"/>
      <c r="N309" s="297"/>
      <c r="O309" s="297"/>
      <c r="P309" s="298"/>
      <c r="Q309" s="299">
        <f t="shared" si="4"/>
        <v>77</v>
      </c>
    </row>
    <row r="310" spans="1:17" s="288" customFormat="1" ht="15.75" customHeight="1" x14ac:dyDescent="0.25">
      <c r="A310" s="291">
        <v>306</v>
      </c>
      <c r="B310" s="296" t="s">
        <v>472</v>
      </c>
      <c r="C310" s="296" t="s">
        <v>92</v>
      </c>
      <c r="D310" s="297">
        <v>40</v>
      </c>
      <c r="E310" s="297"/>
      <c r="F310" s="297"/>
      <c r="G310" s="297"/>
      <c r="H310" s="297">
        <v>30</v>
      </c>
      <c r="I310" s="297"/>
      <c r="J310" s="297"/>
      <c r="K310" s="297">
        <v>7</v>
      </c>
      <c r="L310" s="297"/>
      <c r="M310" s="297"/>
      <c r="N310" s="297"/>
      <c r="O310" s="297"/>
      <c r="P310" s="298"/>
      <c r="Q310" s="299">
        <f t="shared" si="4"/>
        <v>77</v>
      </c>
    </row>
    <row r="311" spans="1:17" s="288" customFormat="1" ht="19.5" customHeight="1" x14ac:dyDescent="0.25">
      <c r="A311" s="291">
        <v>307</v>
      </c>
      <c r="B311" s="296" t="s">
        <v>467</v>
      </c>
      <c r="C311" s="296" t="s">
        <v>468</v>
      </c>
      <c r="D311" s="297">
        <v>40</v>
      </c>
      <c r="E311" s="297"/>
      <c r="F311" s="297"/>
      <c r="G311" s="297"/>
      <c r="H311" s="297">
        <v>30</v>
      </c>
      <c r="I311" s="297"/>
      <c r="J311" s="297"/>
      <c r="K311" s="297"/>
      <c r="L311" s="297"/>
      <c r="M311" s="297"/>
      <c r="N311" s="297">
        <v>7</v>
      </c>
      <c r="O311" s="297"/>
      <c r="P311" s="298"/>
      <c r="Q311" s="299">
        <f t="shared" si="4"/>
        <v>77</v>
      </c>
    </row>
    <row r="312" spans="1:17" s="288" customFormat="1" ht="14.25" customHeight="1" x14ac:dyDescent="0.25">
      <c r="A312" s="291">
        <v>308</v>
      </c>
      <c r="B312" s="298" t="s">
        <v>425</v>
      </c>
      <c r="C312" s="296" t="s">
        <v>164</v>
      </c>
      <c r="D312" s="297">
        <v>40</v>
      </c>
      <c r="E312" s="297"/>
      <c r="F312" s="297"/>
      <c r="G312" s="297"/>
      <c r="H312" s="297">
        <v>30</v>
      </c>
      <c r="I312" s="297"/>
      <c r="J312" s="297"/>
      <c r="K312" s="297">
        <v>7</v>
      </c>
      <c r="L312" s="297"/>
      <c r="M312" s="297"/>
      <c r="N312" s="297"/>
      <c r="O312" s="297"/>
      <c r="P312" s="298"/>
      <c r="Q312" s="299">
        <f t="shared" si="4"/>
        <v>77</v>
      </c>
    </row>
    <row r="313" spans="1:17" s="288" customFormat="1" ht="20.25" customHeight="1" x14ac:dyDescent="0.25">
      <c r="A313" s="291">
        <v>309</v>
      </c>
      <c r="B313" s="296" t="s">
        <v>433</v>
      </c>
      <c r="C313" s="296" t="s">
        <v>164</v>
      </c>
      <c r="D313" s="297">
        <v>40</v>
      </c>
      <c r="E313" s="297"/>
      <c r="F313" s="297"/>
      <c r="G313" s="297"/>
      <c r="H313" s="297">
        <v>30</v>
      </c>
      <c r="I313" s="297"/>
      <c r="J313" s="297"/>
      <c r="K313" s="297">
        <v>7</v>
      </c>
      <c r="L313" s="297"/>
      <c r="M313" s="297"/>
      <c r="N313" s="297"/>
      <c r="O313" s="297"/>
      <c r="P313" s="298"/>
      <c r="Q313" s="299">
        <f t="shared" si="4"/>
        <v>77</v>
      </c>
    </row>
    <row r="314" spans="1:17" s="288" customFormat="1" ht="17.25" customHeight="1" x14ac:dyDescent="0.25">
      <c r="A314" s="291">
        <v>310</v>
      </c>
      <c r="B314" s="296" t="s">
        <v>471</v>
      </c>
      <c r="C314" s="296" t="s">
        <v>269</v>
      </c>
      <c r="D314" s="297">
        <v>40</v>
      </c>
      <c r="E314" s="297"/>
      <c r="F314" s="297"/>
      <c r="G314" s="297"/>
      <c r="H314" s="297">
        <v>30</v>
      </c>
      <c r="I314" s="297"/>
      <c r="J314" s="297"/>
      <c r="K314" s="297">
        <v>7</v>
      </c>
      <c r="L314" s="297"/>
      <c r="M314" s="297"/>
      <c r="N314" s="297"/>
      <c r="O314" s="297"/>
      <c r="P314" s="298"/>
      <c r="Q314" s="299">
        <f t="shared" si="4"/>
        <v>77</v>
      </c>
    </row>
    <row r="315" spans="1:17" s="288" customFormat="1" ht="17.25" customHeight="1" x14ac:dyDescent="0.25">
      <c r="A315" s="291">
        <v>311</v>
      </c>
      <c r="B315" s="296" t="s">
        <v>423</v>
      </c>
      <c r="C315" s="296" t="s">
        <v>233</v>
      </c>
      <c r="D315" s="297">
        <v>40</v>
      </c>
      <c r="E315" s="297"/>
      <c r="F315" s="297"/>
      <c r="G315" s="297"/>
      <c r="H315" s="297">
        <v>30</v>
      </c>
      <c r="I315" s="297"/>
      <c r="J315" s="297"/>
      <c r="K315" s="297">
        <v>7</v>
      </c>
      <c r="L315" s="297"/>
      <c r="M315" s="297"/>
      <c r="N315" s="297"/>
      <c r="O315" s="297"/>
      <c r="P315" s="298"/>
      <c r="Q315" s="299">
        <f t="shared" si="4"/>
        <v>77</v>
      </c>
    </row>
    <row r="316" spans="1:17" s="288" customFormat="1" ht="18" customHeight="1" x14ac:dyDescent="0.25">
      <c r="A316" s="291">
        <v>312</v>
      </c>
      <c r="B316" s="296" t="s">
        <v>89</v>
      </c>
      <c r="C316" s="296" t="s">
        <v>432</v>
      </c>
      <c r="D316" s="297">
        <v>40</v>
      </c>
      <c r="E316" s="297"/>
      <c r="F316" s="297"/>
      <c r="G316" s="297"/>
      <c r="H316" s="297">
        <v>30</v>
      </c>
      <c r="I316" s="297"/>
      <c r="J316" s="297"/>
      <c r="K316" s="297">
        <v>7</v>
      </c>
      <c r="L316" s="297"/>
      <c r="M316" s="297"/>
      <c r="N316" s="297"/>
      <c r="O316" s="297"/>
      <c r="P316" s="298"/>
      <c r="Q316" s="299">
        <f t="shared" si="4"/>
        <v>77</v>
      </c>
    </row>
    <row r="317" spans="1:17" s="288" customFormat="1" ht="15.75" customHeight="1" x14ac:dyDescent="0.25">
      <c r="A317" s="291">
        <v>313</v>
      </c>
      <c r="B317" s="296" t="s">
        <v>453</v>
      </c>
      <c r="C317" s="296" t="s">
        <v>454</v>
      </c>
      <c r="D317" s="297"/>
      <c r="E317" s="297">
        <v>30</v>
      </c>
      <c r="F317" s="297"/>
      <c r="G317" s="297"/>
      <c r="H317" s="297">
        <v>30</v>
      </c>
      <c r="I317" s="297"/>
      <c r="J317" s="297">
        <v>10</v>
      </c>
      <c r="K317" s="297"/>
      <c r="L317" s="297"/>
      <c r="M317" s="297"/>
      <c r="N317" s="297">
        <v>7</v>
      </c>
      <c r="O317" s="297"/>
      <c r="P317" s="298"/>
      <c r="Q317" s="299">
        <f t="shared" si="4"/>
        <v>77</v>
      </c>
    </row>
    <row r="318" spans="1:17" s="288" customFormat="1" ht="15.75" customHeight="1" x14ac:dyDescent="0.25">
      <c r="A318" s="291">
        <v>314</v>
      </c>
      <c r="B318" s="296" t="s">
        <v>415</v>
      </c>
      <c r="C318" s="296" t="s">
        <v>416</v>
      </c>
      <c r="D318" s="297">
        <v>40</v>
      </c>
      <c r="E318" s="297"/>
      <c r="F318" s="297"/>
      <c r="G318" s="297"/>
      <c r="H318" s="297">
        <v>30</v>
      </c>
      <c r="I318" s="297"/>
      <c r="J318" s="297"/>
      <c r="K318" s="297">
        <v>7</v>
      </c>
      <c r="L318" s="297"/>
      <c r="M318" s="297"/>
      <c r="N318" s="297"/>
      <c r="O318" s="297"/>
      <c r="P318" s="298"/>
      <c r="Q318" s="299">
        <f t="shared" si="4"/>
        <v>77</v>
      </c>
    </row>
    <row r="319" spans="1:17" s="288" customFormat="1" ht="16.5" customHeight="1" thickBot="1" x14ac:dyDescent="0.3">
      <c r="A319" s="291">
        <v>315</v>
      </c>
      <c r="B319" s="335" t="s">
        <v>431</v>
      </c>
      <c r="C319" s="315" t="s">
        <v>183</v>
      </c>
      <c r="D319" s="297">
        <v>40</v>
      </c>
      <c r="E319" s="297"/>
      <c r="F319" s="297"/>
      <c r="G319" s="297"/>
      <c r="H319" s="297">
        <v>30</v>
      </c>
      <c r="I319" s="297"/>
      <c r="J319" s="297"/>
      <c r="K319" s="297">
        <v>7</v>
      </c>
      <c r="L319" s="297"/>
      <c r="M319" s="297"/>
      <c r="N319" s="297"/>
      <c r="O319" s="297"/>
      <c r="P319" s="298"/>
      <c r="Q319" s="299">
        <f t="shared" si="4"/>
        <v>77</v>
      </c>
    </row>
    <row r="320" spans="1:17" s="288" customFormat="1" ht="15.75" customHeight="1" x14ac:dyDescent="0.25">
      <c r="A320" s="291">
        <v>316</v>
      </c>
      <c r="B320" s="314" t="s">
        <v>466</v>
      </c>
      <c r="C320" s="311" t="s">
        <v>183</v>
      </c>
      <c r="D320" s="297">
        <v>40</v>
      </c>
      <c r="E320" s="297"/>
      <c r="F320" s="297"/>
      <c r="G320" s="297"/>
      <c r="H320" s="297">
        <v>30</v>
      </c>
      <c r="I320" s="297"/>
      <c r="J320" s="297"/>
      <c r="K320" s="297">
        <v>7</v>
      </c>
      <c r="L320" s="297"/>
      <c r="M320" s="297"/>
      <c r="N320" s="297"/>
      <c r="O320" s="297"/>
      <c r="P320" s="298"/>
      <c r="Q320" s="299">
        <f t="shared" si="4"/>
        <v>77</v>
      </c>
    </row>
    <row r="321" spans="1:17" s="288" customFormat="1" ht="17.25" customHeight="1" x14ac:dyDescent="0.25">
      <c r="A321" s="291">
        <v>317</v>
      </c>
      <c r="B321" s="296" t="s">
        <v>551</v>
      </c>
      <c r="C321" s="296" t="s">
        <v>64</v>
      </c>
      <c r="D321" s="297">
        <v>40</v>
      </c>
      <c r="E321" s="297"/>
      <c r="F321" s="297"/>
      <c r="G321" s="297"/>
      <c r="H321" s="297">
        <v>30</v>
      </c>
      <c r="I321" s="297"/>
      <c r="J321" s="297"/>
      <c r="K321" s="297"/>
      <c r="L321" s="297"/>
      <c r="M321" s="297"/>
      <c r="N321" s="297"/>
      <c r="O321" s="297">
        <v>5</v>
      </c>
      <c r="P321" s="298"/>
      <c r="Q321" s="299">
        <f t="shared" si="4"/>
        <v>75</v>
      </c>
    </row>
    <row r="322" spans="1:17" s="288" customFormat="1" ht="17.25" customHeight="1" x14ac:dyDescent="0.25">
      <c r="A322" s="291">
        <v>318</v>
      </c>
      <c r="B322" s="298" t="s">
        <v>422</v>
      </c>
      <c r="C322" s="296" t="s">
        <v>319</v>
      </c>
      <c r="D322" s="297">
        <v>40</v>
      </c>
      <c r="E322" s="297"/>
      <c r="F322" s="297"/>
      <c r="G322" s="297"/>
      <c r="H322" s="297">
        <v>30</v>
      </c>
      <c r="I322" s="297"/>
      <c r="J322" s="297"/>
      <c r="K322" s="297"/>
      <c r="L322" s="297"/>
      <c r="M322" s="297"/>
      <c r="N322" s="297"/>
      <c r="O322" s="297">
        <v>5</v>
      </c>
      <c r="P322" s="298"/>
      <c r="Q322" s="299">
        <f t="shared" si="4"/>
        <v>75</v>
      </c>
    </row>
    <row r="323" spans="1:17" s="288" customFormat="1" ht="15.75" customHeight="1" x14ac:dyDescent="0.25">
      <c r="A323" s="291">
        <v>319</v>
      </c>
      <c r="B323" s="296" t="s">
        <v>478</v>
      </c>
      <c r="C323" s="296" t="s">
        <v>272</v>
      </c>
      <c r="D323" s="297">
        <v>40</v>
      </c>
      <c r="E323" s="297"/>
      <c r="F323" s="297"/>
      <c r="G323" s="297"/>
      <c r="H323" s="297">
        <v>30</v>
      </c>
      <c r="I323" s="297"/>
      <c r="J323" s="297"/>
      <c r="K323" s="297"/>
      <c r="L323" s="297"/>
      <c r="M323" s="297"/>
      <c r="N323" s="297"/>
      <c r="O323" s="297">
        <v>5</v>
      </c>
      <c r="P323" s="298"/>
      <c r="Q323" s="299">
        <f t="shared" si="4"/>
        <v>75</v>
      </c>
    </row>
    <row r="324" spans="1:17" s="288" customFormat="1" x14ac:dyDescent="0.25">
      <c r="A324" s="291">
        <v>320</v>
      </c>
      <c r="B324" s="296" t="s">
        <v>477</v>
      </c>
      <c r="C324" s="296" t="s">
        <v>407</v>
      </c>
      <c r="D324" s="297">
        <v>40</v>
      </c>
      <c r="E324" s="297"/>
      <c r="F324" s="297"/>
      <c r="G324" s="297"/>
      <c r="H324" s="297">
        <v>30</v>
      </c>
      <c r="I324" s="297"/>
      <c r="J324" s="297"/>
      <c r="K324" s="297"/>
      <c r="L324" s="297"/>
      <c r="M324" s="297"/>
      <c r="N324" s="297"/>
      <c r="O324" s="297">
        <v>5</v>
      </c>
      <c r="P324" s="298"/>
      <c r="Q324" s="299">
        <f t="shared" si="4"/>
        <v>75</v>
      </c>
    </row>
    <row r="325" spans="1:17" s="288" customFormat="1" ht="19.5" customHeight="1" x14ac:dyDescent="0.25">
      <c r="A325" s="291">
        <v>321</v>
      </c>
      <c r="B325" s="298" t="s">
        <v>71</v>
      </c>
      <c r="C325" s="296" t="s">
        <v>187</v>
      </c>
      <c r="D325" s="297">
        <v>40</v>
      </c>
      <c r="E325" s="297"/>
      <c r="F325" s="297"/>
      <c r="G325" s="297"/>
      <c r="H325" s="297">
        <v>30</v>
      </c>
      <c r="I325" s="297"/>
      <c r="J325" s="297"/>
      <c r="K325" s="297"/>
      <c r="L325" s="297"/>
      <c r="M325" s="297"/>
      <c r="N325" s="297"/>
      <c r="O325" s="297">
        <v>5</v>
      </c>
      <c r="P325" s="298"/>
      <c r="Q325" s="299">
        <f t="shared" si="4"/>
        <v>75</v>
      </c>
    </row>
    <row r="326" spans="1:17" s="288" customFormat="1" ht="16.5" customHeight="1" x14ac:dyDescent="0.25">
      <c r="A326" s="291">
        <v>322</v>
      </c>
      <c r="B326" s="296" t="s">
        <v>480</v>
      </c>
      <c r="C326" s="296" t="s">
        <v>447</v>
      </c>
      <c r="D326" s="297">
        <v>40</v>
      </c>
      <c r="E326" s="297"/>
      <c r="F326" s="297"/>
      <c r="G326" s="297"/>
      <c r="H326" s="297">
        <v>30</v>
      </c>
      <c r="I326" s="297"/>
      <c r="J326" s="297"/>
      <c r="K326" s="297"/>
      <c r="L326" s="297"/>
      <c r="M326" s="297"/>
      <c r="N326" s="297"/>
      <c r="O326" s="297">
        <v>5</v>
      </c>
      <c r="P326" s="298"/>
      <c r="Q326" s="299">
        <f t="shared" si="4"/>
        <v>75</v>
      </c>
    </row>
    <row r="327" spans="1:17" s="288" customFormat="1" ht="20.25" customHeight="1" x14ac:dyDescent="0.25">
      <c r="A327" s="291">
        <v>323</v>
      </c>
      <c r="B327" s="296" t="s">
        <v>482</v>
      </c>
      <c r="C327" s="296" t="s">
        <v>142</v>
      </c>
      <c r="D327" s="297">
        <v>40</v>
      </c>
      <c r="E327" s="297"/>
      <c r="F327" s="297"/>
      <c r="G327" s="297"/>
      <c r="H327" s="297">
        <v>30</v>
      </c>
      <c r="I327" s="297"/>
      <c r="J327" s="297"/>
      <c r="K327" s="297"/>
      <c r="L327" s="297"/>
      <c r="M327" s="297"/>
      <c r="N327" s="297"/>
      <c r="O327" s="297">
        <v>5</v>
      </c>
      <c r="P327" s="298"/>
      <c r="Q327" s="299">
        <f t="shared" si="4"/>
        <v>75</v>
      </c>
    </row>
    <row r="328" spans="1:17" s="288" customFormat="1" ht="16.5" customHeight="1" x14ac:dyDescent="0.25">
      <c r="A328" s="291">
        <v>324</v>
      </c>
      <c r="B328" s="296" t="s">
        <v>481</v>
      </c>
      <c r="C328" s="296" t="s">
        <v>111</v>
      </c>
      <c r="D328" s="297">
        <v>40</v>
      </c>
      <c r="E328" s="297"/>
      <c r="F328" s="297"/>
      <c r="G328" s="297"/>
      <c r="H328" s="297">
        <v>30</v>
      </c>
      <c r="I328" s="297"/>
      <c r="J328" s="297"/>
      <c r="K328" s="297"/>
      <c r="L328" s="297"/>
      <c r="M328" s="297"/>
      <c r="N328" s="297"/>
      <c r="O328" s="297">
        <v>5</v>
      </c>
      <c r="P328" s="298"/>
      <c r="Q328" s="299">
        <f t="shared" si="4"/>
        <v>75</v>
      </c>
    </row>
    <row r="329" spans="1:17" s="288" customFormat="1" ht="17.25" customHeight="1" x14ac:dyDescent="0.25">
      <c r="A329" s="291">
        <v>325</v>
      </c>
      <c r="B329" s="296" t="s">
        <v>484</v>
      </c>
      <c r="C329" s="296" t="s">
        <v>146</v>
      </c>
      <c r="D329" s="297">
        <v>40</v>
      </c>
      <c r="E329" s="297"/>
      <c r="F329" s="297"/>
      <c r="G329" s="297"/>
      <c r="H329" s="297">
        <v>30</v>
      </c>
      <c r="I329" s="297"/>
      <c r="J329" s="297"/>
      <c r="K329" s="297"/>
      <c r="L329" s="297"/>
      <c r="M329" s="297"/>
      <c r="N329" s="297"/>
      <c r="O329" s="297">
        <v>5</v>
      </c>
      <c r="P329" s="298"/>
      <c r="Q329" s="299">
        <f t="shared" si="4"/>
        <v>75</v>
      </c>
    </row>
    <row r="330" spans="1:17" s="288" customFormat="1" ht="18.75" customHeight="1" x14ac:dyDescent="0.25">
      <c r="A330" s="291">
        <v>326</v>
      </c>
      <c r="B330" s="307" t="s">
        <v>483</v>
      </c>
      <c r="C330" s="296" t="s">
        <v>72</v>
      </c>
      <c r="D330" s="297">
        <v>40</v>
      </c>
      <c r="E330" s="297"/>
      <c r="F330" s="297"/>
      <c r="G330" s="297"/>
      <c r="H330" s="297">
        <v>30</v>
      </c>
      <c r="I330" s="297"/>
      <c r="J330" s="297"/>
      <c r="K330" s="297"/>
      <c r="L330" s="297"/>
      <c r="M330" s="297"/>
      <c r="N330" s="297"/>
      <c r="O330" s="297">
        <v>5</v>
      </c>
      <c r="P330" s="298"/>
      <c r="Q330" s="299">
        <f t="shared" si="4"/>
        <v>75</v>
      </c>
    </row>
    <row r="331" spans="1:17" s="288" customFormat="1" ht="16.5" customHeight="1" x14ac:dyDescent="0.25">
      <c r="A331" s="291">
        <v>327</v>
      </c>
      <c r="B331" s="296" t="s">
        <v>479</v>
      </c>
      <c r="C331" s="296" t="s">
        <v>372</v>
      </c>
      <c r="D331" s="297">
        <v>40</v>
      </c>
      <c r="E331" s="297"/>
      <c r="F331" s="297"/>
      <c r="G331" s="297"/>
      <c r="H331" s="297">
        <v>30</v>
      </c>
      <c r="I331" s="297"/>
      <c r="J331" s="297"/>
      <c r="K331" s="297"/>
      <c r="L331" s="297"/>
      <c r="M331" s="297"/>
      <c r="N331" s="297"/>
      <c r="O331" s="297">
        <v>5</v>
      </c>
      <c r="P331" s="298"/>
      <c r="Q331" s="299">
        <f t="shared" si="4"/>
        <v>75</v>
      </c>
    </row>
    <row r="332" spans="1:17" s="288" customFormat="1" ht="18" customHeight="1" x14ac:dyDescent="0.25">
      <c r="A332" s="291">
        <v>328</v>
      </c>
      <c r="B332" s="296" t="s">
        <v>75</v>
      </c>
      <c r="C332" s="296" t="s">
        <v>183</v>
      </c>
      <c r="D332" s="297">
        <v>40</v>
      </c>
      <c r="E332" s="297"/>
      <c r="F332" s="297"/>
      <c r="G332" s="297"/>
      <c r="H332" s="297">
        <v>30</v>
      </c>
      <c r="I332" s="297"/>
      <c r="J332" s="297"/>
      <c r="K332" s="297"/>
      <c r="L332" s="297"/>
      <c r="M332" s="297"/>
      <c r="N332" s="297"/>
      <c r="O332" s="297">
        <v>5</v>
      </c>
      <c r="P332" s="298"/>
      <c r="Q332" s="299">
        <f t="shared" si="4"/>
        <v>75</v>
      </c>
    </row>
    <row r="333" spans="1:17" s="288" customFormat="1" ht="15.75" customHeight="1" x14ac:dyDescent="0.25">
      <c r="A333" s="291">
        <v>329</v>
      </c>
      <c r="B333" s="296" t="s">
        <v>485</v>
      </c>
      <c r="C333" s="296" t="s">
        <v>379</v>
      </c>
      <c r="D333" s="297"/>
      <c r="E333" s="297">
        <v>30</v>
      </c>
      <c r="F333" s="297"/>
      <c r="G333" s="297"/>
      <c r="H333" s="297">
        <v>30</v>
      </c>
      <c r="I333" s="297"/>
      <c r="J333" s="297"/>
      <c r="K333" s="297">
        <v>7</v>
      </c>
      <c r="L333" s="297"/>
      <c r="M333" s="297"/>
      <c r="N333" s="297"/>
      <c r="O333" s="297">
        <v>5</v>
      </c>
      <c r="P333" s="298"/>
      <c r="Q333" s="299">
        <f t="shared" si="4"/>
        <v>72</v>
      </c>
    </row>
    <row r="334" spans="1:17" s="288" customFormat="1" ht="16.5" customHeight="1" x14ac:dyDescent="0.25">
      <c r="A334" s="291">
        <v>330</v>
      </c>
      <c r="B334" s="307" t="s">
        <v>533</v>
      </c>
      <c r="C334" s="296" t="s">
        <v>198</v>
      </c>
      <c r="D334" s="297">
        <v>40</v>
      </c>
      <c r="E334" s="297"/>
      <c r="F334" s="297"/>
      <c r="G334" s="297"/>
      <c r="H334" s="297">
        <v>30</v>
      </c>
      <c r="I334" s="297"/>
      <c r="J334" s="297"/>
      <c r="K334" s="297"/>
      <c r="L334" s="297"/>
      <c r="M334" s="297"/>
      <c r="N334" s="297"/>
      <c r="O334" s="297"/>
      <c r="P334" s="298"/>
      <c r="Q334" s="299">
        <f t="shared" ref="Q334:Q383" si="5">SUM(D334:O334)</f>
        <v>70</v>
      </c>
    </row>
    <row r="335" spans="1:17" s="288" customFormat="1" ht="16.5" customHeight="1" x14ac:dyDescent="0.25">
      <c r="A335" s="291">
        <v>331</v>
      </c>
      <c r="B335" s="296" t="s">
        <v>363</v>
      </c>
      <c r="C335" s="296" t="s">
        <v>275</v>
      </c>
      <c r="D335" s="297">
        <v>40</v>
      </c>
      <c r="E335" s="297"/>
      <c r="F335" s="297"/>
      <c r="G335" s="297"/>
      <c r="H335" s="297">
        <v>30</v>
      </c>
      <c r="I335" s="297"/>
      <c r="J335" s="297"/>
      <c r="K335" s="297"/>
      <c r="L335" s="297"/>
      <c r="M335" s="297"/>
      <c r="N335" s="297"/>
      <c r="O335" s="297"/>
      <c r="P335" s="298"/>
      <c r="Q335" s="299">
        <f t="shared" si="5"/>
        <v>70</v>
      </c>
    </row>
    <row r="336" spans="1:17" s="288" customFormat="1" ht="18.75" customHeight="1" x14ac:dyDescent="0.25">
      <c r="A336" s="291">
        <v>332</v>
      </c>
      <c r="B336" s="296" t="s">
        <v>534</v>
      </c>
      <c r="C336" s="296" t="s">
        <v>535</v>
      </c>
      <c r="D336" s="297">
        <v>40</v>
      </c>
      <c r="E336" s="297"/>
      <c r="F336" s="297"/>
      <c r="G336" s="297"/>
      <c r="H336" s="297">
        <v>30</v>
      </c>
      <c r="I336" s="297"/>
      <c r="J336" s="297"/>
      <c r="K336" s="297"/>
      <c r="L336" s="297"/>
      <c r="M336" s="297"/>
      <c r="N336" s="297"/>
      <c r="O336" s="297"/>
      <c r="P336" s="298"/>
      <c r="Q336" s="299">
        <f t="shared" si="5"/>
        <v>70</v>
      </c>
    </row>
    <row r="337" spans="1:17" s="288" customFormat="1" ht="17.25" customHeight="1" x14ac:dyDescent="0.25">
      <c r="A337" s="291">
        <v>333</v>
      </c>
      <c r="B337" s="308" t="s">
        <v>509</v>
      </c>
      <c r="C337" s="296" t="s">
        <v>510</v>
      </c>
      <c r="D337" s="297">
        <v>40</v>
      </c>
      <c r="E337" s="297"/>
      <c r="F337" s="297"/>
      <c r="G337" s="297"/>
      <c r="H337" s="297">
        <v>30</v>
      </c>
      <c r="I337" s="297"/>
      <c r="J337" s="297"/>
      <c r="K337" s="297"/>
      <c r="L337" s="297"/>
      <c r="M337" s="297"/>
      <c r="N337" s="297"/>
      <c r="O337" s="297"/>
      <c r="P337" s="298"/>
      <c r="Q337" s="299">
        <f t="shared" si="5"/>
        <v>70</v>
      </c>
    </row>
    <row r="338" spans="1:17" s="288" customFormat="1" ht="15.75" customHeight="1" x14ac:dyDescent="0.25">
      <c r="A338" s="291">
        <v>334</v>
      </c>
      <c r="B338" s="307" t="s">
        <v>519</v>
      </c>
      <c r="C338" s="296" t="s">
        <v>194</v>
      </c>
      <c r="D338" s="297">
        <v>40</v>
      </c>
      <c r="E338" s="297"/>
      <c r="F338" s="297"/>
      <c r="G338" s="297"/>
      <c r="H338" s="297">
        <v>30</v>
      </c>
      <c r="I338" s="297"/>
      <c r="J338" s="297"/>
      <c r="K338" s="297"/>
      <c r="L338" s="297"/>
      <c r="M338" s="297"/>
      <c r="N338" s="297"/>
      <c r="O338" s="297"/>
      <c r="P338" s="298"/>
      <c r="Q338" s="299">
        <f t="shared" si="5"/>
        <v>70</v>
      </c>
    </row>
    <row r="339" spans="1:17" s="288" customFormat="1" ht="19.5" customHeight="1" x14ac:dyDescent="0.25">
      <c r="A339" s="291">
        <v>335</v>
      </c>
      <c r="B339" s="298" t="s">
        <v>126</v>
      </c>
      <c r="C339" s="296" t="s">
        <v>70</v>
      </c>
      <c r="D339" s="297">
        <v>40</v>
      </c>
      <c r="E339" s="297"/>
      <c r="F339" s="297"/>
      <c r="G339" s="297"/>
      <c r="H339" s="297">
        <v>30</v>
      </c>
      <c r="I339" s="297"/>
      <c r="J339" s="297"/>
      <c r="K339" s="297"/>
      <c r="L339" s="297"/>
      <c r="M339" s="297"/>
      <c r="N339" s="297"/>
      <c r="O339" s="297"/>
      <c r="P339" s="298"/>
      <c r="Q339" s="299">
        <f t="shared" si="5"/>
        <v>70</v>
      </c>
    </row>
    <row r="340" spans="1:17" s="288" customFormat="1" ht="17.25" customHeight="1" x14ac:dyDescent="0.25">
      <c r="A340" s="291">
        <v>336</v>
      </c>
      <c r="B340" s="296" t="s">
        <v>516</v>
      </c>
      <c r="C340" s="296" t="s">
        <v>70</v>
      </c>
      <c r="D340" s="297">
        <v>40</v>
      </c>
      <c r="E340" s="297"/>
      <c r="F340" s="297"/>
      <c r="G340" s="297"/>
      <c r="H340" s="297">
        <v>30</v>
      </c>
      <c r="I340" s="297"/>
      <c r="J340" s="297"/>
      <c r="K340" s="297"/>
      <c r="L340" s="297"/>
      <c r="M340" s="297"/>
      <c r="N340" s="297"/>
      <c r="O340" s="297"/>
      <c r="P340" s="298"/>
      <c r="Q340" s="299">
        <f t="shared" si="5"/>
        <v>70</v>
      </c>
    </row>
    <row r="341" spans="1:17" s="288" customFormat="1" ht="18.75" customHeight="1" x14ac:dyDescent="0.25">
      <c r="A341" s="291">
        <v>337</v>
      </c>
      <c r="B341" s="296" t="s">
        <v>491</v>
      </c>
      <c r="C341" s="296" t="s">
        <v>492</v>
      </c>
      <c r="D341" s="297">
        <v>40</v>
      </c>
      <c r="E341" s="297"/>
      <c r="F341" s="297"/>
      <c r="G341" s="297"/>
      <c r="H341" s="297">
        <v>30</v>
      </c>
      <c r="I341" s="297"/>
      <c r="J341" s="297"/>
      <c r="K341" s="297"/>
      <c r="L341" s="297"/>
      <c r="M341" s="297"/>
      <c r="N341" s="297"/>
      <c r="O341" s="297"/>
      <c r="P341" s="298"/>
      <c r="Q341" s="299">
        <f t="shared" si="5"/>
        <v>70</v>
      </c>
    </row>
    <row r="342" spans="1:17" s="288" customFormat="1" ht="17.25" customHeight="1" x14ac:dyDescent="0.25">
      <c r="A342" s="291">
        <v>338</v>
      </c>
      <c r="B342" s="296" t="s">
        <v>521</v>
      </c>
      <c r="C342" s="296" t="s">
        <v>315</v>
      </c>
      <c r="D342" s="297">
        <v>40</v>
      </c>
      <c r="E342" s="297"/>
      <c r="F342" s="297"/>
      <c r="G342" s="297"/>
      <c r="H342" s="297">
        <v>30</v>
      </c>
      <c r="I342" s="297"/>
      <c r="J342" s="297"/>
      <c r="K342" s="297"/>
      <c r="L342" s="297"/>
      <c r="M342" s="297"/>
      <c r="N342" s="297"/>
      <c r="O342" s="297"/>
      <c r="P342" s="298"/>
      <c r="Q342" s="299">
        <f t="shared" si="5"/>
        <v>70</v>
      </c>
    </row>
    <row r="343" spans="1:17" s="288" customFormat="1" ht="18" customHeight="1" x14ac:dyDescent="0.25">
      <c r="A343" s="291">
        <v>339</v>
      </c>
      <c r="B343" s="296" t="s">
        <v>487</v>
      </c>
      <c r="C343" s="296" t="s">
        <v>317</v>
      </c>
      <c r="D343" s="297">
        <v>40</v>
      </c>
      <c r="E343" s="297"/>
      <c r="F343" s="297"/>
      <c r="G343" s="297"/>
      <c r="H343" s="297">
        <v>30</v>
      </c>
      <c r="I343" s="297"/>
      <c r="J343" s="297"/>
      <c r="K343" s="297"/>
      <c r="L343" s="297"/>
      <c r="M343" s="297"/>
      <c r="N343" s="297"/>
      <c r="O343" s="297"/>
      <c r="P343" s="298"/>
      <c r="Q343" s="299">
        <f t="shared" si="5"/>
        <v>70</v>
      </c>
    </row>
    <row r="344" spans="1:17" s="288" customFormat="1" ht="18.75" customHeight="1" x14ac:dyDescent="0.25">
      <c r="A344" s="291">
        <v>340</v>
      </c>
      <c r="B344" s="307" t="s">
        <v>427</v>
      </c>
      <c r="C344" s="296" t="s">
        <v>384</v>
      </c>
      <c r="D344" s="297">
        <v>40</v>
      </c>
      <c r="E344" s="297"/>
      <c r="F344" s="297"/>
      <c r="G344" s="297"/>
      <c r="H344" s="297">
        <v>30</v>
      </c>
      <c r="I344" s="297"/>
      <c r="J344" s="297"/>
      <c r="K344" s="297"/>
      <c r="L344" s="297"/>
      <c r="M344" s="297"/>
      <c r="N344" s="297"/>
      <c r="O344" s="297"/>
      <c r="P344" s="298"/>
      <c r="Q344" s="299">
        <f t="shared" si="5"/>
        <v>70</v>
      </c>
    </row>
    <row r="345" spans="1:17" s="288" customFormat="1" ht="15.75" customHeight="1" x14ac:dyDescent="0.25">
      <c r="A345" s="291">
        <v>341</v>
      </c>
      <c r="B345" s="296" t="s">
        <v>527</v>
      </c>
      <c r="C345" s="296" t="s">
        <v>384</v>
      </c>
      <c r="D345" s="297">
        <v>40</v>
      </c>
      <c r="E345" s="297"/>
      <c r="F345" s="297"/>
      <c r="G345" s="297"/>
      <c r="H345" s="297">
        <v>30</v>
      </c>
      <c r="I345" s="297"/>
      <c r="J345" s="297"/>
      <c r="K345" s="297"/>
      <c r="L345" s="297"/>
      <c r="M345" s="297"/>
      <c r="N345" s="297"/>
      <c r="O345" s="297"/>
      <c r="P345" s="298"/>
      <c r="Q345" s="299">
        <f t="shared" si="5"/>
        <v>70</v>
      </c>
    </row>
    <row r="346" spans="1:17" s="288" customFormat="1" ht="15.75" customHeight="1" x14ac:dyDescent="0.25">
      <c r="A346" s="291">
        <v>342</v>
      </c>
      <c r="B346" s="296" t="s">
        <v>87</v>
      </c>
      <c r="C346" s="296" t="s">
        <v>246</v>
      </c>
      <c r="D346" s="297">
        <v>40</v>
      </c>
      <c r="E346" s="297"/>
      <c r="F346" s="297"/>
      <c r="G346" s="297"/>
      <c r="H346" s="297">
        <v>30</v>
      </c>
      <c r="I346" s="297"/>
      <c r="J346" s="297"/>
      <c r="K346" s="297"/>
      <c r="L346" s="297"/>
      <c r="M346" s="297"/>
      <c r="N346" s="297"/>
      <c r="O346" s="297"/>
      <c r="P346" s="298"/>
      <c r="Q346" s="299">
        <f t="shared" si="5"/>
        <v>70</v>
      </c>
    </row>
    <row r="347" spans="1:17" s="288" customFormat="1" ht="18" customHeight="1" x14ac:dyDescent="0.25">
      <c r="A347" s="291">
        <v>343</v>
      </c>
      <c r="B347" s="296" t="s">
        <v>537</v>
      </c>
      <c r="C347" s="296" t="s">
        <v>157</v>
      </c>
      <c r="D347" s="297">
        <v>40</v>
      </c>
      <c r="E347" s="297"/>
      <c r="F347" s="297"/>
      <c r="G347" s="297"/>
      <c r="H347" s="297">
        <v>30</v>
      </c>
      <c r="I347" s="297"/>
      <c r="J347" s="297"/>
      <c r="K347" s="297"/>
      <c r="L347" s="297"/>
      <c r="M347" s="297"/>
      <c r="N347" s="297"/>
      <c r="O347" s="297"/>
      <c r="P347" s="298"/>
      <c r="Q347" s="299">
        <f t="shared" si="5"/>
        <v>70</v>
      </c>
    </row>
    <row r="348" spans="1:17" s="288" customFormat="1" ht="15.75" customHeight="1" x14ac:dyDescent="0.25">
      <c r="A348" s="291">
        <v>344</v>
      </c>
      <c r="B348" s="296" t="s">
        <v>493</v>
      </c>
      <c r="C348" s="296" t="s">
        <v>187</v>
      </c>
      <c r="D348" s="297">
        <v>40</v>
      </c>
      <c r="E348" s="297"/>
      <c r="F348" s="297"/>
      <c r="G348" s="297"/>
      <c r="H348" s="297">
        <v>30</v>
      </c>
      <c r="I348" s="297"/>
      <c r="J348" s="297"/>
      <c r="K348" s="297"/>
      <c r="L348" s="297"/>
      <c r="M348" s="297"/>
      <c r="N348" s="297"/>
      <c r="O348" s="297"/>
      <c r="P348" s="298"/>
      <c r="Q348" s="299">
        <f t="shared" si="5"/>
        <v>70</v>
      </c>
    </row>
    <row r="349" spans="1:17" s="288" customFormat="1" ht="16.5" customHeight="1" x14ac:dyDescent="0.25">
      <c r="A349" s="291">
        <v>345</v>
      </c>
      <c r="B349" s="307" t="s">
        <v>524</v>
      </c>
      <c r="C349" s="296" t="s">
        <v>107</v>
      </c>
      <c r="D349" s="297">
        <v>40</v>
      </c>
      <c r="E349" s="297"/>
      <c r="F349" s="297"/>
      <c r="G349" s="297"/>
      <c r="H349" s="297">
        <v>30</v>
      </c>
      <c r="I349" s="297"/>
      <c r="J349" s="297"/>
      <c r="K349" s="297"/>
      <c r="L349" s="297"/>
      <c r="M349" s="297"/>
      <c r="N349" s="297"/>
      <c r="O349" s="297"/>
      <c r="P349" s="298"/>
      <c r="Q349" s="299">
        <f t="shared" si="5"/>
        <v>70</v>
      </c>
    </row>
    <row r="350" spans="1:17" s="288" customFormat="1" ht="15.75" customHeight="1" x14ac:dyDescent="0.25">
      <c r="A350" s="291">
        <v>346</v>
      </c>
      <c r="B350" s="307" t="s">
        <v>451</v>
      </c>
      <c r="C350" s="296" t="s">
        <v>107</v>
      </c>
      <c r="D350" s="297">
        <v>40</v>
      </c>
      <c r="E350" s="297"/>
      <c r="F350" s="297"/>
      <c r="G350" s="297"/>
      <c r="H350" s="297">
        <v>30</v>
      </c>
      <c r="I350" s="297"/>
      <c r="J350" s="297"/>
      <c r="K350" s="297"/>
      <c r="L350" s="297"/>
      <c r="M350" s="297"/>
      <c r="N350" s="297"/>
      <c r="O350" s="297"/>
      <c r="P350" s="298"/>
      <c r="Q350" s="299">
        <f t="shared" si="5"/>
        <v>70</v>
      </c>
    </row>
    <row r="351" spans="1:17" s="288" customFormat="1" ht="17.25" customHeight="1" x14ac:dyDescent="0.25">
      <c r="A351" s="291">
        <v>347</v>
      </c>
      <c r="B351" s="307" t="s">
        <v>449</v>
      </c>
      <c r="C351" s="296" t="s">
        <v>253</v>
      </c>
      <c r="D351" s="297">
        <v>40</v>
      </c>
      <c r="E351" s="297"/>
      <c r="F351" s="297"/>
      <c r="G351" s="297"/>
      <c r="H351" s="297">
        <v>30</v>
      </c>
      <c r="I351" s="297"/>
      <c r="J351" s="297"/>
      <c r="K351" s="297"/>
      <c r="L351" s="297"/>
      <c r="M351" s="297"/>
      <c r="N351" s="297"/>
      <c r="O351" s="297"/>
      <c r="P351" s="298"/>
      <c r="Q351" s="299">
        <f t="shared" si="5"/>
        <v>70</v>
      </c>
    </row>
    <row r="352" spans="1:17" s="288" customFormat="1" ht="15" customHeight="1" x14ac:dyDescent="0.25">
      <c r="A352" s="291">
        <v>348</v>
      </c>
      <c r="B352" s="296" t="s">
        <v>496</v>
      </c>
      <c r="C352" s="296" t="s">
        <v>497</v>
      </c>
      <c r="D352" s="297">
        <v>40</v>
      </c>
      <c r="E352" s="297"/>
      <c r="F352" s="297"/>
      <c r="G352" s="297"/>
      <c r="H352" s="297">
        <v>30</v>
      </c>
      <c r="I352" s="297"/>
      <c r="J352" s="297"/>
      <c r="K352" s="297"/>
      <c r="L352" s="297"/>
      <c r="M352" s="297"/>
      <c r="N352" s="297"/>
      <c r="O352" s="297"/>
      <c r="P352" s="298"/>
      <c r="Q352" s="299">
        <f t="shared" si="5"/>
        <v>70</v>
      </c>
    </row>
    <row r="353" spans="1:17" s="288" customFormat="1" ht="18" customHeight="1" x14ac:dyDescent="0.25">
      <c r="A353" s="291">
        <v>349</v>
      </c>
      <c r="B353" s="296" t="s">
        <v>494</v>
      </c>
      <c r="C353" s="296" t="s">
        <v>495</v>
      </c>
      <c r="D353" s="297">
        <v>40</v>
      </c>
      <c r="E353" s="297"/>
      <c r="F353" s="297"/>
      <c r="G353" s="297"/>
      <c r="H353" s="297">
        <v>30</v>
      </c>
      <c r="I353" s="297"/>
      <c r="J353" s="297"/>
      <c r="K353" s="297"/>
      <c r="L353" s="297"/>
      <c r="M353" s="297"/>
      <c r="N353" s="297"/>
      <c r="O353" s="297"/>
      <c r="P353" s="298"/>
      <c r="Q353" s="299">
        <f t="shared" si="5"/>
        <v>70</v>
      </c>
    </row>
    <row r="354" spans="1:17" s="288" customFormat="1" ht="12.75" customHeight="1" x14ac:dyDescent="0.25">
      <c r="A354" s="291">
        <v>350</v>
      </c>
      <c r="B354" s="296" t="s">
        <v>504</v>
      </c>
      <c r="C354" s="296" t="s">
        <v>343</v>
      </c>
      <c r="D354" s="297">
        <v>40</v>
      </c>
      <c r="E354" s="297"/>
      <c r="F354" s="297"/>
      <c r="G354" s="297"/>
      <c r="H354" s="297">
        <v>30</v>
      </c>
      <c r="I354" s="297"/>
      <c r="J354" s="297"/>
      <c r="K354" s="297"/>
      <c r="L354" s="297"/>
      <c r="M354" s="297"/>
      <c r="N354" s="297"/>
      <c r="O354" s="297"/>
      <c r="P354" s="298"/>
      <c r="Q354" s="299">
        <f t="shared" si="5"/>
        <v>70</v>
      </c>
    </row>
    <row r="355" spans="1:17" s="288" customFormat="1" ht="16.5" customHeight="1" x14ac:dyDescent="0.25">
      <c r="A355" s="291">
        <v>351</v>
      </c>
      <c r="B355" s="296" t="s">
        <v>334</v>
      </c>
      <c r="C355" s="296" t="s">
        <v>488</v>
      </c>
      <c r="D355" s="297">
        <v>40</v>
      </c>
      <c r="E355" s="297"/>
      <c r="F355" s="297"/>
      <c r="G355" s="297"/>
      <c r="H355" s="297">
        <v>30</v>
      </c>
      <c r="I355" s="297"/>
      <c r="J355" s="297"/>
      <c r="K355" s="297"/>
      <c r="L355" s="297"/>
      <c r="M355" s="297"/>
      <c r="N355" s="297"/>
      <c r="O355" s="297"/>
      <c r="P355" s="298"/>
      <c r="Q355" s="299">
        <f t="shared" si="5"/>
        <v>70</v>
      </c>
    </row>
    <row r="356" spans="1:17" s="288" customFormat="1" ht="13.5" customHeight="1" x14ac:dyDescent="0.25">
      <c r="A356" s="291">
        <v>352</v>
      </c>
      <c r="B356" s="307" t="s">
        <v>517</v>
      </c>
      <c r="C356" s="296" t="s">
        <v>518</v>
      </c>
      <c r="D356" s="297">
        <v>40</v>
      </c>
      <c r="E356" s="297"/>
      <c r="F356" s="297"/>
      <c r="G356" s="297"/>
      <c r="H356" s="297">
        <v>30</v>
      </c>
      <c r="I356" s="297"/>
      <c r="J356" s="297"/>
      <c r="K356" s="297"/>
      <c r="L356" s="297"/>
      <c r="M356" s="297"/>
      <c r="N356" s="297"/>
      <c r="O356" s="297"/>
      <c r="P356" s="298"/>
      <c r="Q356" s="299">
        <f t="shared" si="5"/>
        <v>70</v>
      </c>
    </row>
    <row r="357" spans="1:17" s="288" customFormat="1" ht="15.75" customHeight="1" x14ac:dyDescent="0.25">
      <c r="A357" s="291">
        <v>353</v>
      </c>
      <c r="B357" s="296" t="s">
        <v>514</v>
      </c>
      <c r="C357" s="296" t="s">
        <v>515</v>
      </c>
      <c r="D357" s="297">
        <v>40</v>
      </c>
      <c r="E357" s="297"/>
      <c r="F357" s="297"/>
      <c r="G357" s="297"/>
      <c r="H357" s="297">
        <v>30</v>
      </c>
      <c r="I357" s="297"/>
      <c r="J357" s="297"/>
      <c r="K357" s="297"/>
      <c r="L357" s="297"/>
      <c r="M357" s="297"/>
      <c r="N357" s="297"/>
      <c r="O357" s="297"/>
      <c r="P357" s="298"/>
      <c r="Q357" s="299">
        <f t="shared" si="5"/>
        <v>70</v>
      </c>
    </row>
    <row r="358" spans="1:17" s="288" customFormat="1" ht="17.25" customHeight="1" x14ac:dyDescent="0.25">
      <c r="A358" s="291">
        <v>354</v>
      </c>
      <c r="B358" s="307" t="s">
        <v>528</v>
      </c>
      <c r="C358" s="296" t="s">
        <v>529</v>
      </c>
      <c r="D358" s="297">
        <v>40</v>
      </c>
      <c r="E358" s="297"/>
      <c r="F358" s="297"/>
      <c r="G358" s="297"/>
      <c r="H358" s="297">
        <v>30</v>
      </c>
      <c r="I358" s="297"/>
      <c r="J358" s="297"/>
      <c r="K358" s="297"/>
      <c r="L358" s="297"/>
      <c r="M358" s="297"/>
      <c r="N358" s="297"/>
      <c r="O358" s="297"/>
      <c r="P358" s="298"/>
      <c r="Q358" s="299">
        <f t="shared" si="5"/>
        <v>70</v>
      </c>
    </row>
    <row r="359" spans="1:17" s="288" customFormat="1" ht="15" customHeight="1" x14ac:dyDescent="0.25">
      <c r="A359" s="291">
        <v>355</v>
      </c>
      <c r="B359" s="298" t="s">
        <v>340</v>
      </c>
      <c r="C359" s="296" t="s">
        <v>138</v>
      </c>
      <c r="D359" s="297"/>
      <c r="E359" s="297">
        <v>30</v>
      </c>
      <c r="F359" s="297"/>
      <c r="G359" s="297"/>
      <c r="H359" s="297">
        <v>30</v>
      </c>
      <c r="I359" s="297"/>
      <c r="J359" s="297">
        <v>10</v>
      </c>
      <c r="K359" s="297"/>
      <c r="L359" s="297"/>
      <c r="M359" s="297"/>
      <c r="N359" s="297"/>
      <c r="O359" s="297"/>
      <c r="P359" s="298"/>
      <c r="Q359" s="299">
        <f t="shared" si="5"/>
        <v>70</v>
      </c>
    </row>
    <row r="360" spans="1:17" s="288" customFormat="1" ht="14.25" customHeight="1" x14ac:dyDescent="0.25">
      <c r="A360" s="291">
        <v>356</v>
      </c>
      <c r="B360" s="296" t="s">
        <v>530</v>
      </c>
      <c r="C360" s="296" t="s">
        <v>138</v>
      </c>
      <c r="D360" s="297">
        <v>40</v>
      </c>
      <c r="E360" s="297"/>
      <c r="F360" s="297"/>
      <c r="G360" s="297"/>
      <c r="H360" s="297">
        <v>30</v>
      </c>
      <c r="I360" s="297"/>
      <c r="J360" s="297"/>
      <c r="K360" s="297"/>
      <c r="L360" s="297"/>
      <c r="M360" s="297"/>
      <c r="N360" s="297"/>
      <c r="O360" s="297"/>
      <c r="P360" s="298"/>
      <c r="Q360" s="299">
        <f t="shared" si="5"/>
        <v>70</v>
      </c>
    </row>
    <row r="361" spans="1:17" s="288" customFormat="1" ht="16.5" customHeight="1" x14ac:dyDescent="0.25">
      <c r="A361" s="291">
        <v>357</v>
      </c>
      <c r="B361" s="296" t="s">
        <v>507</v>
      </c>
      <c r="C361" s="296" t="s">
        <v>81</v>
      </c>
      <c r="D361" s="297">
        <v>40</v>
      </c>
      <c r="E361" s="297"/>
      <c r="F361" s="297"/>
      <c r="G361" s="297"/>
      <c r="H361" s="297">
        <v>30</v>
      </c>
      <c r="I361" s="297"/>
      <c r="J361" s="297"/>
      <c r="K361" s="297"/>
      <c r="L361" s="297"/>
      <c r="M361" s="297"/>
      <c r="N361" s="297"/>
      <c r="O361" s="297"/>
      <c r="P361" s="298"/>
      <c r="Q361" s="299">
        <f t="shared" si="5"/>
        <v>70</v>
      </c>
    </row>
    <row r="362" spans="1:17" s="288" customFormat="1" ht="15.75" customHeight="1" x14ac:dyDescent="0.25">
      <c r="A362" s="291">
        <v>358</v>
      </c>
      <c r="B362" s="296" t="s">
        <v>232</v>
      </c>
      <c r="C362" s="296" t="s">
        <v>486</v>
      </c>
      <c r="D362" s="297">
        <v>40</v>
      </c>
      <c r="E362" s="297"/>
      <c r="F362" s="297"/>
      <c r="G362" s="297"/>
      <c r="H362" s="297">
        <v>30</v>
      </c>
      <c r="I362" s="297"/>
      <c r="J362" s="297"/>
      <c r="K362" s="297"/>
      <c r="L362" s="297"/>
      <c r="M362" s="297"/>
      <c r="N362" s="297"/>
      <c r="O362" s="297"/>
      <c r="P362" s="298"/>
      <c r="Q362" s="299">
        <f t="shared" si="5"/>
        <v>70</v>
      </c>
    </row>
    <row r="363" spans="1:17" s="288" customFormat="1" ht="17.25" customHeight="1" x14ac:dyDescent="0.25">
      <c r="A363" s="291">
        <v>359</v>
      </c>
      <c r="B363" s="298" t="s">
        <v>498</v>
      </c>
      <c r="C363" s="296" t="s">
        <v>499</v>
      </c>
      <c r="D363" s="297">
        <v>40</v>
      </c>
      <c r="E363" s="297"/>
      <c r="F363" s="297"/>
      <c r="G363" s="297"/>
      <c r="H363" s="297">
        <v>30</v>
      </c>
      <c r="I363" s="297"/>
      <c r="J363" s="297"/>
      <c r="K363" s="297"/>
      <c r="L363" s="297"/>
      <c r="M363" s="297"/>
      <c r="N363" s="297"/>
      <c r="O363" s="297"/>
      <c r="P363" s="298"/>
      <c r="Q363" s="299">
        <f t="shared" si="5"/>
        <v>70</v>
      </c>
    </row>
    <row r="364" spans="1:17" s="288" customFormat="1" ht="15.75" customHeight="1" x14ac:dyDescent="0.25">
      <c r="A364" s="291">
        <v>360</v>
      </c>
      <c r="B364" s="307" t="s">
        <v>536</v>
      </c>
      <c r="C364" s="296" t="s">
        <v>499</v>
      </c>
      <c r="D364" s="297"/>
      <c r="E364" s="297">
        <v>30</v>
      </c>
      <c r="F364" s="297"/>
      <c r="G364" s="297"/>
      <c r="H364" s="297">
        <v>30</v>
      </c>
      <c r="I364" s="297"/>
      <c r="J364" s="297">
        <v>10</v>
      </c>
      <c r="K364" s="297"/>
      <c r="L364" s="297"/>
      <c r="M364" s="297"/>
      <c r="N364" s="297"/>
      <c r="O364" s="297"/>
      <c r="P364" s="298"/>
      <c r="Q364" s="299">
        <f t="shared" si="5"/>
        <v>70</v>
      </c>
    </row>
    <row r="365" spans="1:17" s="288" customFormat="1" ht="15" customHeight="1" x14ac:dyDescent="0.25">
      <c r="A365" s="291">
        <v>361</v>
      </c>
      <c r="B365" s="296" t="s">
        <v>523</v>
      </c>
      <c r="C365" s="296" t="s">
        <v>109</v>
      </c>
      <c r="D365" s="297">
        <v>40</v>
      </c>
      <c r="E365" s="297"/>
      <c r="F365" s="297"/>
      <c r="G365" s="297"/>
      <c r="H365" s="297">
        <v>30</v>
      </c>
      <c r="I365" s="297"/>
      <c r="J365" s="297"/>
      <c r="K365" s="297"/>
      <c r="L365" s="297"/>
      <c r="M365" s="297"/>
      <c r="N365" s="297"/>
      <c r="O365" s="297"/>
      <c r="P365" s="298"/>
      <c r="Q365" s="299">
        <f t="shared" si="5"/>
        <v>70</v>
      </c>
    </row>
    <row r="366" spans="1:17" s="288" customFormat="1" ht="15" customHeight="1" x14ac:dyDescent="0.25">
      <c r="A366" s="291">
        <v>362</v>
      </c>
      <c r="B366" s="296" t="s">
        <v>502</v>
      </c>
      <c r="C366" s="296" t="s">
        <v>503</v>
      </c>
      <c r="D366" s="297">
        <v>40</v>
      </c>
      <c r="E366" s="297"/>
      <c r="F366" s="297"/>
      <c r="G366" s="297"/>
      <c r="H366" s="297">
        <v>30</v>
      </c>
      <c r="I366" s="297"/>
      <c r="J366" s="297"/>
      <c r="K366" s="297"/>
      <c r="L366" s="297"/>
      <c r="M366" s="297"/>
      <c r="N366" s="297"/>
      <c r="O366" s="297"/>
      <c r="P366" s="298"/>
      <c r="Q366" s="299">
        <f t="shared" si="5"/>
        <v>70</v>
      </c>
    </row>
    <row r="367" spans="1:17" s="288" customFormat="1" ht="17.25" customHeight="1" x14ac:dyDescent="0.25">
      <c r="A367" s="291">
        <v>363</v>
      </c>
      <c r="B367" s="296" t="s">
        <v>522</v>
      </c>
      <c r="C367" s="296" t="s">
        <v>101</v>
      </c>
      <c r="D367" s="297">
        <v>40</v>
      </c>
      <c r="E367" s="297"/>
      <c r="F367" s="297"/>
      <c r="G367" s="297"/>
      <c r="H367" s="297">
        <v>30</v>
      </c>
      <c r="I367" s="297"/>
      <c r="J367" s="297"/>
      <c r="K367" s="297"/>
      <c r="L367" s="297"/>
      <c r="M367" s="297"/>
      <c r="N367" s="297"/>
      <c r="O367" s="297"/>
      <c r="P367" s="298"/>
      <c r="Q367" s="299">
        <f t="shared" si="5"/>
        <v>70</v>
      </c>
    </row>
    <row r="368" spans="1:17" s="288" customFormat="1" ht="15" customHeight="1" x14ac:dyDescent="0.25">
      <c r="A368" s="291">
        <v>364</v>
      </c>
      <c r="B368" s="296" t="s">
        <v>525</v>
      </c>
      <c r="C368" s="296" t="s">
        <v>526</v>
      </c>
      <c r="D368" s="297">
        <v>40</v>
      </c>
      <c r="E368" s="297"/>
      <c r="F368" s="297"/>
      <c r="G368" s="297"/>
      <c r="H368" s="297">
        <v>30</v>
      </c>
      <c r="I368" s="297"/>
      <c r="J368" s="297"/>
      <c r="K368" s="297"/>
      <c r="L368" s="297"/>
      <c r="M368" s="297"/>
      <c r="N368" s="297"/>
      <c r="O368" s="297"/>
      <c r="P368" s="298"/>
      <c r="Q368" s="299">
        <f t="shared" si="5"/>
        <v>70</v>
      </c>
    </row>
    <row r="369" spans="1:17" s="288" customFormat="1" ht="17.25" customHeight="1" x14ac:dyDescent="0.25">
      <c r="A369" s="291">
        <v>365</v>
      </c>
      <c r="B369" s="296" t="s">
        <v>531</v>
      </c>
      <c r="C369" s="296" t="s">
        <v>532</v>
      </c>
      <c r="D369" s="297">
        <v>40</v>
      </c>
      <c r="E369" s="297"/>
      <c r="F369" s="297"/>
      <c r="G369" s="297"/>
      <c r="H369" s="297">
        <v>30</v>
      </c>
      <c r="I369" s="297"/>
      <c r="J369" s="297"/>
      <c r="K369" s="297"/>
      <c r="L369" s="297"/>
      <c r="M369" s="297"/>
      <c r="N369" s="297"/>
      <c r="O369" s="297"/>
      <c r="P369" s="298"/>
      <c r="Q369" s="299">
        <f t="shared" si="5"/>
        <v>70</v>
      </c>
    </row>
    <row r="370" spans="1:17" s="288" customFormat="1" ht="17.25" customHeight="1" x14ac:dyDescent="0.25">
      <c r="A370" s="291">
        <v>366</v>
      </c>
      <c r="B370" s="298" t="s">
        <v>548</v>
      </c>
      <c r="C370" s="296" t="s">
        <v>56</v>
      </c>
      <c r="D370" s="297">
        <v>40</v>
      </c>
      <c r="E370" s="297"/>
      <c r="F370" s="297"/>
      <c r="G370" s="297"/>
      <c r="H370" s="297">
        <v>30</v>
      </c>
      <c r="I370" s="297"/>
      <c r="J370" s="297"/>
      <c r="K370" s="297"/>
      <c r="L370" s="297"/>
      <c r="M370" s="297"/>
      <c r="N370" s="297"/>
      <c r="O370" s="297"/>
      <c r="P370" s="298"/>
      <c r="Q370" s="299">
        <f t="shared" si="5"/>
        <v>70</v>
      </c>
    </row>
    <row r="371" spans="1:17" s="288" customFormat="1" ht="16.5" customHeight="1" x14ac:dyDescent="0.25">
      <c r="A371" s="291">
        <v>367</v>
      </c>
      <c r="B371" s="296" t="s">
        <v>500</v>
      </c>
      <c r="C371" s="296" t="s">
        <v>372</v>
      </c>
      <c r="D371" s="297">
        <v>40</v>
      </c>
      <c r="E371" s="297"/>
      <c r="F371" s="297"/>
      <c r="G371" s="297"/>
      <c r="H371" s="297">
        <v>30</v>
      </c>
      <c r="I371" s="297"/>
      <c r="J371" s="297"/>
      <c r="K371" s="297"/>
      <c r="L371" s="297"/>
      <c r="M371" s="297"/>
      <c r="N371" s="297"/>
      <c r="O371" s="297"/>
      <c r="P371" s="298"/>
      <c r="Q371" s="299">
        <f t="shared" si="5"/>
        <v>70</v>
      </c>
    </row>
    <row r="372" spans="1:17" s="288" customFormat="1" ht="16.5" customHeight="1" x14ac:dyDescent="0.25">
      <c r="A372" s="291">
        <v>368</v>
      </c>
      <c r="B372" s="296" t="s">
        <v>505</v>
      </c>
      <c r="C372" s="296" t="s">
        <v>506</v>
      </c>
      <c r="D372" s="297">
        <v>40</v>
      </c>
      <c r="E372" s="297"/>
      <c r="F372" s="297"/>
      <c r="G372" s="297"/>
      <c r="H372" s="297">
        <v>30</v>
      </c>
      <c r="I372" s="297"/>
      <c r="J372" s="297"/>
      <c r="K372" s="297"/>
      <c r="L372" s="297"/>
      <c r="M372" s="297"/>
      <c r="N372" s="297"/>
      <c r="O372" s="297"/>
      <c r="P372" s="298"/>
      <c r="Q372" s="299">
        <f t="shared" si="5"/>
        <v>70</v>
      </c>
    </row>
    <row r="373" spans="1:17" s="288" customFormat="1" ht="16.5" customHeight="1" x14ac:dyDescent="0.25">
      <c r="A373" s="291">
        <v>369</v>
      </c>
      <c r="B373" s="307" t="s">
        <v>520</v>
      </c>
      <c r="C373" s="296" t="s">
        <v>92</v>
      </c>
      <c r="D373" s="297">
        <v>40</v>
      </c>
      <c r="E373" s="297"/>
      <c r="F373" s="297"/>
      <c r="G373" s="297"/>
      <c r="H373" s="297">
        <v>30</v>
      </c>
      <c r="I373" s="297"/>
      <c r="J373" s="297"/>
      <c r="K373" s="297"/>
      <c r="L373" s="297"/>
      <c r="M373" s="297"/>
      <c r="N373" s="297"/>
      <c r="O373" s="297"/>
      <c r="P373" s="298"/>
      <c r="Q373" s="299">
        <f t="shared" si="5"/>
        <v>70</v>
      </c>
    </row>
    <row r="374" spans="1:17" s="288" customFormat="1" ht="18" customHeight="1" x14ac:dyDescent="0.25">
      <c r="A374" s="291">
        <v>370</v>
      </c>
      <c r="B374" s="296" t="s">
        <v>163</v>
      </c>
      <c r="C374" s="296" t="s">
        <v>235</v>
      </c>
      <c r="D374" s="297">
        <v>40</v>
      </c>
      <c r="E374" s="297"/>
      <c r="F374" s="297"/>
      <c r="G374" s="297"/>
      <c r="H374" s="297">
        <v>30</v>
      </c>
      <c r="I374" s="297"/>
      <c r="J374" s="297"/>
      <c r="K374" s="297"/>
      <c r="L374" s="297"/>
      <c r="M374" s="297"/>
      <c r="N374" s="297"/>
      <c r="O374" s="297"/>
      <c r="P374" s="298"/>
      <c r="Q374" s="299">
        <f t="shared" si="5"/>
        <v>70</v>
      </c>
    </row>
    <row r="375" spans="1:17" s="288" customFormat="1" ht="18.75" customHeight="1" x14ac:dyDescent="0.25">
      <c r="A375" s="291">
        <v>371</v>
      </c>
      <c r="B375" s="308" t="s">
        <v>511</v>
      </c>
      <c r="C375" s="296" t="s">
        <v>512</v>
      </c>
      <c r="D375" s="297">
        <v>40</v>
      </c>
      <c r="E375" s="297"/>
      <c r="F375" s="297"/>
      <c r="G375" s="297"/>
      <c r="H375" s="297">
        <v>30</v>
      </c>
      <c r="I375" s="297"/>
      <c r="J375" s="297"/>
      <c r="K375" s="297"/>
      <c r="L375" s="297"/>
      <c r="M375" s="297"/>
      <c r="N375" s="297"/>
      <c r="O375" s="297"/>
      <c r="P375" s="298"/>
      <c r="Q375" s="299">
        <f t="shared" si="5"/>
        <v>70</v>
      </c>
    </row>
    <row r="376" spans="1:17" s="288" customFormat="1" ht="16.5" customHeight="1" x14ac:dyDescent="0.25">
      <c r="A376" s="291">
        <v>372</v>
      </c>
      <c r="B376" s="296" t="s">
        <v>508</v>
      </c>
      <c r="C376" s="296" t="s">
        <v>79</v>
      </c>
      <c r="D376" s="297">
        <v>40</v>
      </c>
      <c r="E376" s="297"/>
      <c r="F376" s="297"/>
      <c r="G376" s="297"/>
      <c r="H376" s="297">
        <v>30</v>
      </c>
      <c r="I376" s="297"/>
      <c r="J376" s="297"/>
      <c r="K376" s="297"/>
      <c r="L376" s="297"/>
      <c r="M376" s="297"/>
      <c r="N376" s="297"/>
      <c r="O376" s="297"/>
      <c r="P376" s="298"/>
      <c r="Q376" s="299">
        <f t="shared" si="5"/>
        <v>70</v>
      </c>
    </row>
    <row r="377" spans="1:17" s="288" customFormat="1" ht="13.5" customHeight="1" x14ac:dyDescent="0.25">
      <c r="A377" s="291">
        <v>373</v>
      </c>
      <c r="B377" s="296" t="s">
        <v>147</v>
      </c>
      <c r="C377" s="296" t="s">
        <v>468</v>
      </c>
      <c r="D377" s="297">
        <v>40</v>
      </c>
      <c r="E377" s="297"/>
      <c r="F377" s="297"/>
      <c r="G377" s="297"/>
      <c r="H377" s="297">
        <v>30</v>
      </c>
      <c r="I377" s="297"/>
      <c r="J377" s="297"/>
      <c r="K377" s="297"/>
      <c r="L377" s="297"/>
      <c r="M377" s="297"/>
      <c r="N377" s="297"/>
      <c r="O377" s="297"/>
      <c r="P377" s="298"/>
      <c r="Q377" s="299">
        <f t="shared" si="5"/>
        <v>70</v>
      </c>
    </row>
    <row r="378" spans="1:17" s="288" customFormat="1" ht="15" customHeight="1" x14ac:dyDescent="0.25">
      <c r="A378" s="291">
        <v>374</v>
      </c>
      <c r="B378" s="308" t="s">
        <v>297</v>
      </c>
      <c r="C378" s="296" t="s">
        <v>468</v>
      </c>
      <c r="D378" s="297">
        <v>40</v>
      </c>
      <c r="E378" s="297"/>
      <c r="F378" s="297"/>
      <c r="G378" s="297"/>
      <c r="H378" s="297">
        <v>30</v>
      </c>
      <c r="I378" s="297"/>
      <c r="J378" s="297"/>
      <c r="K378" s="297"/>
      <c r="L378" s="297"/>
      <c r="M378" s="297"/>
      <c r="N378" s="297"/>
      <c r="O378" s="297"/>
      <c r="P378" s="298"/>
      <c r="Q378" s="299">
        <f t="shared" si="5"/>
        <v>70</v>
      </c>
    </row>
    <row r="379" spans="1:17" s="288" customFormat="1" ht="15.75" customHeight="1" x14ac:dyDescent="0.25">
      <c r="A379" s="291">
        <v>375</v>
      </c>
      <c r="B379" s="296" t="s">
        <v>501</v>
      </c>
      <c r="C379" s="296" t="s">
        <v>349</v>
      </c>
      <c r="D379" s="297">
        <v>40</v>
      </c>
      <c r="E379" s="297"/>
      <c r="F379" s="297"/>
      <c r="G379" s="297"/>
      <c r="H379" s="297">
        <v>30</v>
      </c>
      <c r="I379" s="297"/>
      <c r="J379" s="297"/>
      <c r="K379" s="297"/>
      <c r="L379" s="297"/>
      <c r="M379" s="297"/>
      <c r="N379" s="297"/>
      <c r="O379" s="297"/>
      <c r="P379" s="298"/>
      <c r="Q379" s="299">
        <f t="shared" si="5"/>
        <v>70</v>
      </c>
    </row>
    <row r="380" spans="1:17" s="288" customFormat="1" ht="15" customHeight="1" x14ac:dyDescent="0.25">
      <c r="A380" s="291">
        <v>376</v>
      </c>
      <c r="B380" s="308" t="s">
        <v>513</v>
      </c>
      <c r="C380" s="296" t="s">
        <v>216</v>
      </c>
      <c r="D380" s="297">
        <v>40</v>
      </c>
      <c r="E380" s="297"/>
      <c r="F380" s="297"/>
      <c r="G380" s="297"/>
      <c r="H380" s="297">
        <v>30</v>
      </c>
      <c r="I380" s="297"/>
      <c r="J380" s="297"/>
      <c r="K380" s="297"/>
      <c r="L380" s="297"/>
      <c r="M380" s="297"/>
      <c r="N380" s="297"/>
      <c r="O380" s="297"/>
      <c r="P380" s="298"/>
      <c r="Q380" s="299">
        <f t="shared" si="5"/>
        <v>70</v>
      </c>
    </row>
    <row r="381" spans="1:17" s="288" customFormat="1" ht="13.5" customHeight="1" x14ac:dyDescent="0.25">
      <c r="A381" s="291">
        <v>377</v>
      </c>
      <c r="B381" s="296" t="s">
        <v>228</v>
      </c>
      <c r="C381" s="296" t="s">
        <v>218</v>
      </c>
      <c r="D381" s="297">
        <v>40</v>
      </c>
      <c r="E381" s="297"/>
      <c r="F381" s="297"/>
      <c r="G381" s="297"/>
      <c r="H381" s="297">
        <v>30</v>
      </c>
      <c r="I381" s="297"/>
      <c r="J381" s="297"/>
      <c r="K381" s="297"/>
      <c r="L381" s="297"/>
      <c r="M381" s="297"/>
      <c r="N381" s="297"/>
      <c r="O381" s="297"/>
      <c r="P381" s="298"/>
      <c r="Q381" s="299">
        <f t="shared" si="5"/>
        <v>70</v>
      </c>
    </row>
    <row r="382" spans="1:17" s="288" customFormat="1" ht="16.5" customHeight="1" x14ac:dyDescent="0.25">
      <c r="A382" s="291">
        <v>378</v>
      </c>
      <c r="B382" s="296" t="s">
        <v>163</v>
      </c>
      <c r="C382" s="296" t="s">
        <v>121</v>
      </c>
      <c r="D382" s="297">
        <v>40</v>
      </c>
      <c r="E382" s="297"/>
      <c r="F382" s="297"/>
      <c r="G382" s="297"/>
      <c r="H382" s="297">
        <v>30</v>
      </c>
      <c r="I382" s="297"/>
      <c r="J382" s="297"/>
      <c r="K382" s="297"/>
      <c r="L382" s="297"/>
      <c r="M382" s="297"/>
      <c r="N382" s="297"/>
      <c r="O382" s="297"/>
      <c r="P382" s="298"/>
      <c r="Q382" s="299">
        <f t="shared" si="5"/>
        <v>70</v>
      </c>
    </row>
    <row r="383" spans="1:17" s="288" customFormat="1" ht="14.25" customHeight="1" x14ac:dyDescent="0.25">
      <c r="A383" s="291">
        <v>379</v>
      </c>
      <c r="B383" s="296" t="s">
        <v>489</v>
      </c>
      <c r="C383" s="296" t="s">
        <v>490</v>
      </c>
      <c r="D383" s="297">
        <v>40</v>
      </c>
      <c r="E383" s="297"/>
      <c r="F383" s="297"/>
      <c r="G383" s="297"/>
      <c r="H383" s="297">
        <v>30</v>
      </c>
      <c r="I383" s="297"/>
      <c r="J383" s="297"/>
      <c r="K383" s="297"/>
      <c r="L383" s="297"/>
      <c r="M383" s="297"/>
      <c r="N383" s="297"/>
      <c r="O383" s="297"/>
      <c r="P383" s="298"/>
      <c r="Q383" s="299">
        <f t="shared" si="5"/>
        <v>70</v>
      </c>
    </row>
    <row r="384" spans="1:17" s="288" customFormat="1" ht="16.5" customHeight="1" x14ac:dyDescent="0.25">
      <c r="A384" s="291">
        <v>380</v>
      </c>
      <c r="B384" s="307" t="s">
        <v>539</v>
      </c>
      <c r="C384" s="296" t="s">
        <v>540</v>
      </c>
      <c r="D384" s="297"/>
      <c r="E384" s="297">
        <v>30</v>
      </c>
      <c r="F384" s="297"/>
      <c r="G384" s="297"/>
      <c r="H384" s="297">
        <v>30</v>
      </c>
      <c r="I384" s="297"/>
      <c r="J384" s="297"/>
      <c r="K384" s="297"/>
      <c r="L384" s="297"/>
      <c r="M384" s="297"/>
      <c r="N384" s="297"/>
      <c r="O384" s="297"/>
      <c r="P384" s="298"/>
      <c r="Q384" s="299">
        <f>SUM(D384:P384)</f>
        <v>60</v>
      </c>
    </row>
    <row r="385" spans="1:17" s="288" customFormat="1" ht="16.5" customHeight="1" x14ac:dyDescent="0.25">
      <c r="A385" s="291">
        <v>381</v>
      </c>
      <c r="B385" s="296" t="s">
        <v>538</v>
      </c>
      <c r="C385" s="296" t="s">
        <v>370</v>
      </c>
      <c r="D385" s="297">
        <v>40</v>
      </c>
      <c r="E385" s="297"/>
      <c r="F385" s="297"/>
      <c r="G385" s="297"/>
      <c r="H385" s="297"/>
      <c r="I385" s="297">
        <v>20</v>
      </c>
      <c r="J385" s="297"/>
      <c r="K385" s="297"/>
      <c r="L385" s="297"/>
      <c r="M385" s="297"/>
      <c r="N385" s="297"/>
      <c r="O385" s="297"/>
      <c r="P385" s="298"/>
      <c r="Q385" s="299">
        <f>SUM(D385:P385)</f>
        <v>60</v>
      </c>
    </row>
    <row r="386" spans="1:17" s="288" customFormat="1" ht="15.75" customHeight="1" x14ac:dyDescent="0.25">
      <c r="A386" s="291">
        <v>382</v>
      </c>
      <c r="B386" s="296" t="s">
        <v>286</v>
      </c>
      <c r="C386" s="296" t="s">
        <v>545</v>
      </c>
      <c r="D386" s="297">
        <v>40</v>
      </c>
      <c r="E386" s="297"/>
      <c r="F386" s="297"/>
      <c r="G386" s="297"/>
      <c r="H386" s="297"/>
      <c r="I386" s="297">
        <v>20</v>
      </c>
      <c r="J386" s="297"/>
      <c r="K386" s="297"/>
      <c r="L386" s="297">
        <v>4</v>
      </c>
      <c r="M386" s="297">
        <v>10</v>
      </c>
      <c r="N386" s="297"/>
      <c r="O386" s="297"/>
      <c r="P386" s="298"/>
      <c r="Q386" s="299">
        <f t="shared" ref="Q386:Q396" si="6">SUM(D386:O386)</f>
        <v>74</v>
      </c>
    </row>
    <row r="387" spans="1:17" s="288" customFormat="1" ht="16.5" customHeight="1" x14ac:dyDescent="0.25">
      <c r="A387" s="291">
        <v>383</v>
      </c>
      <c r="B387" s="296" t="s">
        <v>89</v>
      </c>
      <c r="C387" s="296" t="s">
        <v>563</v>
      </c>
      <c r="D387" s="297">
        <v>40</v>
      </c>
      <c r="E387" s="297"/>
      <c r="F387" s="297"/>
      <c r="G387" s="297"/>
      <c r="H387" s="297"/>
      <c r="I387" s="297">
        <v>20</v>
      </c>
      <c r="J387" s="297"/>
      <c r="K387" s="297"/>
      <c r="L387" s="297">
        <v>4</v>
      </c>
      <c r="M387" s="297">
        <v>10</v>
      </c>
      <c r="N387" s="297"/>
      <c r="O387" s="297"/>
      <c r="P387" s="298"/>
      <c r="Q387" s="299">
        <f t="shared" si="6"/>
        <v>74</v>
      </c>
    </row>
    <row r="388" spans="1:17" s="288" customFormat="1" ht="17.25" customHeight="1" x14ac:dyDescent="0.25">
      <c r="A388" s="291">
        <v>384</v>
      </c>
      <c r="B388" s="296" t="s">
        <v>547</v>
      </c>
      <c r="C388" s="296" t="s">
        <v>115</v>
      </c>
      <c r="D388" s="297">
        <v>40</v>
      </c>
      <c r="E388" s="297"/>
      <c r="F388" s="297"/>
      <c r="G388" s="297"/>
      <c r="H388" s="297"/>
      <c r="I388" s="297">
        <v>20</v>
      </c>
      <c r="J388" s="297"/>
      <c r="K388" s="297"/>
      <c r="L388" s="297">
        <v>4</v>
      </c>
      <c r="M388" s="297">
        <v>10</v>
      </c>
      <c r="N388" s="297"/>
      <c r="O388" s="297"/>
      <c r="P388" s="298"/>
      <c r="Q388" s="299">
        <f t="shared" si="6"/>
        <v>74</v>
      </c>
    </row>
    <row r="389" spans="1:17" s="288" customFormat="1" ht="15.75" customHeight="1" x14ac:dyDescent="0.25">
      <c r="A389" s="291">
        <v>385</v>
      </c>
      <c r="B389" s="296" t="s">
        <v>83</v>
      </c>
      <c r="C389" s="296" t="s">
        <v>248</v>
      </c>
      <c r="D389" s="297">
        <v>40</v>
      </c>
      <c r="E389" s="297"/>
      <c r="F389" s="297"/>
      <c r="G389" s="297"/>
      <c r="H389" s="297"/>
      <c r="I389" s="297">
        <v>20</v>
      </c>
      <c r="J389" s="297"/>
      <c r="K389" s="297"/>
      <c r="L389" s="297">
        <v>4</v>
      </c>
      <c r="M389" s="297">
        <v>10</v>
      </c>
      <c r="N389" s="297"/>
      <c r="O389" s="297"/>
      <c r="P389" s="298"/>
      <c r="Q389" s="299">
        <f t="shared" si="6"/>
        <v>74</v>
      </c>
    </row>
    <row r="390" spans="1:17" s="288" customFormat="1" ht="15" customHeight="1" x14ac:dyDescent="0.25">
      <c r="A390" s="291">
        <v>386</v>
      </c>
      <c r="B390" s="307" t="s">
        <v>559</v>
      </c>
      <c r="C390" s="296" t="s">
        <v>144</v>
      </c>
      <c r="D390" s="297">
        <v>40</v>
      </c>
      <c r="E390" s="297"/>
      <c r="F390" s="297"/>
      <c r="G390" s="297"/>
      <c r="H390" s="297"/>
      <c r="I390" s="297">
        <v>20</v>
      </c>
      <c r="J390" s="297"/>
      <c r="K390" s="297"/>
      <c r="L390" s="297">
        <v>4</v>
      </c>
      <c r="M390" s="297">
        <v>10</v>
      </c>
      <c r="N390" s="297"/>
      <c r="O390" s="297"/>
      <c r="P390" s="298"/>
      <c r="Q390" s="299">
        <f t="shared" si="6"/>
        <v>74</v>
      </c>
    </row>
    <row r="391" spans="1:17" s="288" customFormat="1" ht="15" customHeight="1" x14ac:dyDescent="0.25">
      <c r="A391" s="291">
        <v>387</v>
      </c>
      <c r="B391" s="307" t="s">
        <v>199</v>
      </c>
      <c r="C391" s="296" t="s">
        <v>401</v>
      </c>
      <c r="D391" s="297">
        <v>40</v>
      </c>
      <c r="E391" s="297"/>
      <c r="F391" s="297"/>
      <c r="G391" s="297"/>
      <c r="H391" s="297"/>
      <c r="I391" s="297">
        <v>20</v>
      </c>
      <c r="J391" s="297"/>
      <c r="K391" s="297"/>
      <c r="L391" s="297">
        <v>4</v>
      </c>
      <c r="M391" s="297">
        <v>10</v>
      </c>
      <c r="N391" s="297"/>
      <c r="O391" s="297"/>
      <c r="P391" s="298"/>
      <c r="Q391" s="299">
        <f t="shared" si="6"/>
        <v>74</v>
      </c>
    </row>
    <row r="392" spans="1:17" s="288" customFormat="1" ht="17.25" customHeight="1" x14ac:dyDescent="0.25">
      <c r="A392" s="291">
        <v>388</v>
      </c>
      <c r="B392" s="296" t="s">
        <v>543</v>
      </c>
      <c r="C392" s="296" t="s">
        <v>544</v>
      </c>
      <c r="D392" s="297">
        <v>40</v>
      </c>
      <c r="E392" s="297"/>
      <c r="F392" s="297"/>
      <c r="G392" s="297"/>
      <c r="H392" s="297"/>
      <c r="I392" s="297">
        <v>20</v>
      </c>
      <c r="J392" s="297"/>
      <c r="K392" s="297"/>
      <c r="L392" s="297">
        <v>4</v>
      </c>
      <c r="M392" s="297">
        <v>10</v>
      </c>
      <c r="N392" s="297"/>
      <c r="O392" s="297"/>
      <c r="P392" s="298"/>
      <c r="Q392" s="299">
        <f t="shared" si="6"/>
        <v>74</v>
      </c>
    </row>
    <row r="393" spans="1:17" s="288" customFormat="1" ht="17.25" customHeight="1" x14ac:dyDescent="0.25">
      <c r="A393" s="291">
        <v>389</v>
      </c>
      <c r="B393" s="298" t="s">
        <v>553</v>
      </c>
      <c r="C393" s="296" t="s">
        <v>554</v>
      </c>
      <c r="D393" s="297">
        <v>40</v>
      </c>
      <c r="E393" s="297"/>
      <c r="F393" s="297"/>
      <c r="G393" s="297"/>
      <c r="H393" s="297"/>
      <c r="I393" s="297">
        <v>20</v>
      </c>
      <c r="J393" s="297"/>
      <c r="K393" s="297"/>
      <c r="L393" s="297">
        <v>4</v>
      </c>
      <c r="M393" s="297">
        <v>10</v>
      </c>
      <c r="N393" s="297"/>
      <c r="O393" s="297"/>
      <c r="P393" s="298"/>
      <c r="Q393" s="299">
        <f t="shared" si="6"/>
        <v>74</v>
      </c>
    </row>
    <row r="394" spans="1:17" s="288" customFormat="1" ht="18.75" customHeight="1" x14ac:dyDescent="0.25">
      <c r="A394" s="291">
        <v>390</v>
      </c>
      <c r="B394" s="298" t="s">
        <v>555</v>
      </c>
      <c r="C394" s="296" t="s">
        <v>556</v>
      </c>
      <c r="D394" s="297">
        <v>40</v>
      </c>
      <c r="E394" s="297"/>
      <c r="F394" s="297"/>
      <c r="G394" s="297"/>
      <c r="H394" s="297"/>
      <c r="I394" s="297">
        <v>20</v>
      </c>
      <c r="J394" s="297"/>
      <c r="K394" s="297"/>
      <c r="L394" s="297">
        <v>4</v>
      </c>
      <c r="M394" s="297">
        <v>10</v>
      </c>
      <c r="N394" s="297"/>
      <c r="O394" s="297"/>
      <c r="P394" s="298"/>
      <c r="Q394" s="299">
        <f t="shared" si="6"/>
        <v>74</v>
      </c>
    </row>
    <row r="395" spans="1:17" s="288" customFormat="1" ht="16.5" customHeight="1" x14ac:dyDescent="0.25">
      <c r="A395" s="291">
        <v>391</v>
      </c>
      <c r="B395" s="296" t="s">
        <v>552</v>
      </c>
      <c r="C395" s="296" t="s">
        <v>140</v>
      </c>
      <c r="D395" s="297">
        <v>40</v>
      </c>
      <c r="E395" s="297"/>
      <c r="F395" s="297"/>
      <c r="G395" s="297"/>
      <c r="H395" s="297"/>
      <c r="I395" s="297">
        <v>20</v>
      </c>
      <c r="J395" s="297"/>
      <c r="K395" s="297"/>
      <c r="L395" s="297">
        <v>4</v>
      </c>
      <c r="M395" s="297">
        <v>10</v>
      </c>
      <c r="N395" s="297"/>
      <c r="O395" s="297"/>
      <c r="P395" s="298"/>
      <c r="Q395" s="299">
        <f t="shared" si="6"/>
        <v>74</v>
      </c>
    </row>
    <row r="396" spans="1:17" s="288" customFormat="1" ht="17.25" customHeight="1" x14ac:dyDescent="0.25">
      <c r="A396" s="291">
        <v>392</v>
      </c>
      <c r="B396" s="298" t="s">
        <v>550</v>
      </c>
      <c r="C396" s="296" t="s">
        <v>241</v>
      </c>
      <c r="D396" s="297">
        <v>40</v>
      </c>
      <c r="E396" s="297"/>
      <c r="F396" s="297"/>
      <c r="G396" s="297"/>
      <c r="H396" s="297"/>
      <c r="I396" s="297">
        <v>20</v>
      </c>
      <c r="J396" s="297"/>
      <c r="K396" s="297"/>
      <c r="L396" s="297">
        <v>4</v>
      </c>
      <c r="M396" s="297">
        <v>10</v>
      </c>
      <c r="N396" s="297"/>
      <c r="O396" s="297"/>
      <c r="P396" s="298"/>
      <c r="Q396" s="299">
        <f t="shared" si="6"/>
        <v>74</v>
      </c>
    </row>
    <row r="397" spans="1:17" s="288" customFormat="1" ht="14.25" customHeight="1" x14ac:dyDescent="0.25">
      <c r="A397" s="291">
        <v>393</v>
      </c>
      <c r="B397" s="296" t="s">
        <v>541</v>
      </c>
      <c r="C397" s="296" t="s">
        <v>275</v>
      </c>
      <c r="D397" s="297"/>
      <c r="E397" s="297"/>
      <c r="F397" s="297"/>
      <c r="G397" s="297"/>
      <c r="H397" s="297"/>
      <c r="I397" s="297"/>
      <c r="J397" s="297"/>
      <c r="K397" s="297"/>
      <c r="L397" s="297"/>
      <c r="M397" s="297"/>
      <c r="N397" s="297"/>
      <c r="O397" s="297"/>
      <c r="P397" s="298"/>
      <c r="Q397" s="299">
        <v>0</v>
      </c>
    </row>
    <row r="398" spans="1:17" s="288" customFormat="1" ht="16.5" customHeight="1" x14ac:dyDescent="0.25">
      <c r="A398" s="291">
        <v>394</v>
      </c>
      <c r="B398" s="307" t="s">
        <v>575</v>
      </c>
      <c r="C398" s="296" t="s">
        <v>275</v>
      </c>
      <c r="D398" s="297"/>
      <c r="E398" s="297"/>
      <c r="F398" s="297"/>
      <c r="G398" s="297"/>
      <c r="H398" s="297"/>
      <c r="I398" s="297"/>
      <c r="J398" s="297"/>
      <c r="K398" s="297"/>
      <c r="L398" s="297"/>
      <c r="M398" s="297"/>
      <c r="N398" s="297"/>
      <c r="O398" s="297"/>
      <c r="P398" s="298"/>
      <c r="Q398" s="299">
        <v>0</v>
      </c>
    </row>
    <row r="399" spans="1:17" s="288" customFormat="1" ht="16.5" customHeight="1" x14ac:dyDescent="0.25">
      <c r="A399" s="291">
        <v>395</v>
      </c>
      <c r="B399" s="296" t="s">
        <v>564</v>
      </c>
      <c r="C399" s="296" t="s">
        <v>156</v>
      </c>
      <c r="D399" s="297"/>
      <c r="E399" s="297"/>
      <c r="F399" s="297"/>
      <c r="G399" s="297"/>
      <c r="H399" s="297"/>
      <c r="I399" s="297"/>
      <c r="J399" s="297"/>
      <c r="K399" s="297"/>
      <c r="L399" s="297"/>
      <c r="M399" s="297"/>
      <c r="N399" s="297"/>
      <c r="O399" s="297"/>
      <c r="P399" s="298"/>
      <c r="Q399" s="299">
        <v>0</v>
      </c>
    </row>
    <row r="400" spans="1:17" s="288" customFormat="1" ht="15.75" customHeight="1" x14ac:dyDescent="0.25">
      <c r="A400" s="291">
        <v>396</v>
      </c>
      <c r="B400" s="307" t="s">
        <v>576</v>
      </c>
      <c r="C400" s="296" t="s">
        <v>179</v>
      </c>
      <c r="D400" s="297"/>
      <c r="E400" s="297"/>
      <c r="F400" s="297"/>
      <c r="G400" s="297"/>
      <c r="H400" s="297"/>
      <c r="I400" s="297"/>
      <c r="J400" s="297"/>
      <c r="K400" s="297"/>
      <c r="L400" s="297"/>
      <c r="M400" s="297"/>
      <c r="N400" s="297"/>
      <c r="O400" s="297"/>
      <c r="P400" s="298"/>
      <c r="Q400" s="299">
        <v>0</v>
      </c>
    </row>
    <row r="401" spans="1:21" s="288" customFormat="1" ht="17.25" customHeight="1" x14ac:dyDescent="0.25">
      <c r="A401" s="291">
        <v>397</v>
      </c>
      <c r="B401" s="307" t="s">
        <v>71</v>
      </c>
      <c r="C401" s="296" t="s">
        <v>144</v>
      </c>
      <c r="D401" s="297"/>
      <c r="E401" s="297"/>
      <c r="F401" s="297"/>
      <c r="G401" s="297"/>
      <c r="H401" s="297"/>
      <c r="I401" s="297"/>
      <c r="J401" s="297"/>
      <c r="K401" s="297"/>
      <c r="L401" s="297"/>
      <c r="M401" s="297"/>
      <c r="N401" s="297"/>
      <c r="O401" s="297"/>
      <c r="P401" s="298"/>
      <c r="Q401" s="299">
        <v>0</v>
      </c>
    </row>
    <row r="402" spans="1:21" s="288" customFormat="1" ht="15.75" customHeight="1" x14ac:dyDescent="0.25">
      <c r="A402" s="291">
        <v>398</v>
      </c>
      <c r="B402" s="298" t="s">
        <v>557</v>
      </c>
      <c r="C402" s="296" t="s">
        <v>558</v>
      </c>
      <c r="D402" s="297"/>
      <c r="E402" s="297"/>
      <c r="F402" s="297"/>
      <c r="G402" s="297"/>
      <c r="H402" s="297"/>
      <c r="I402" s="297"/>
      <c r="J402" s="297"/>
      <c r="K402" s="297"/>
      <c r="L402" s="297"/>
      <c r="M402" s="297"/>
      <c r="N402" s="297"/>
      <c r="O402" s="297"/>
      <c r="P402" s="298"/>
      <c r="Q402" s="299">
        <v>0</v>
      </c>
    </row>
    <row r="403" spans="1:21" s="288" customFormat="1" ht="18" customHeight="1" x14ac:dyDescent="0.25">
      <c r="A403" s="291">
        <v>399</v>
      </c>
      <c r="B403" s="309" t="s">
        <v>83</v>
      </c>
      <c r="C403" s="310" t="s">
        <v>157</v>
      </c>
      <c r="D403" s="316"/>
      <c r="E403" s="316"/>
      <c r="F403" s="316"/>
      <c r="G403" s="316"/>
      <c r="H403" s="316"/>
      <c r="I403" s="316"/>
      <c r="J403" s="316"/>
      <c r="K403" s="316"/>
      <c r="L403" s="316"/>
      <c r="M403" s="316"/>
      <c r="N403" s="316"/>
      <c r="O403" s="316"/>
      <c r="P403" s="317"/>
      <c r="Q403" s="317">
        <v>0</v>
      </c>
    </row>
    <row r="404" spans="1:21" s="288" customFormat="1" ht="14.25" customHeight="1" x14ac:dyDescent="0.25">
      <c r="A404" s="291">
        <v>400</v>
      </c>
      <c r="B404" s="309" t="s">
        <v>304</v>
      </c>
      <c r="C404" s="310" t="s">
        <v>162</v>
      </c>
      <c r="D404" s="316"/>
      <c r="E404" s="316"/>
      <c r="F404" s="316"/>
      <c r="G404" s="316"/>
      <c r="H404" s="316"/>
      <c r="I404" s="316"/>
      <c r="J404" s="316"/>
      <c r="K404" s="316"/>
      <c r="L404" s="316"/>
      <c r="M404" s="316"/>
      <c r="N404" s="316"/>
      <c r="O404" s="316"/>
      <c r="P404" s="317"/>
      <c r="Q404" s="317">
        <v>0</v>
      </c>
    </row>
    <row r="405" spans="1:21" s="288" customFormat="1" ht="16.5" customHeight="1" x14ac:dyDescent="0.25">
      <c r="A405" s="291">
        <v>401</v>
      </c>
      <c r="B405" s="310" t="s">
        <v>560</v>
      </c>
      <c r="C405" s="310" t="s">
        <v>561</v>
      </c>
      <c r="D405" s="316"/>
      <c r="E405" s="316"/>
      <c r="F405" s="316"/>
      <c r="G405" s="316"/>
      <c r="H405" s="316"/>
      <c r="I405" s="316"/>
      <c r="J405" s="316"/>
      <c r="K405" s="316"/>
      <c r="L405" s="316"/>
      <c r="M405" s="316"/>
      <c r="N405" s="316"/>
      <c r="O405" s="316"/>
      <c r="P405" s="317"/>
      <c r="Q405" s="317">
        <v>0</v>
      </c>
    </row>
    <row r="406" spans="1:21" s="288" customFormat="1" ht="15.75" customHeight="1" x14ac:dyDescent="0.25">
      <c r="A406" s="291">
        <v>402</v>
      </c>
      <c r="B406" s="309" t="s">
        <v>577</v>
      </c>
      <c r="C406" s="310" t="s">
        <v>72</v>
      </c>
      <c r="D406" s="316"/>
      <c r="E406" s="316"/>
      <c r="F406" s="316"/>
      <c r="G406" s="316"/>
      <c r="H406" s="316"/>
      <c r="I406" s="316"/>
      <c r="J406" s="316"/>
      <c r="K406" s="316"/>
      <c r="L406" s="316"/>
      <c r="M406" s="316"/>
      <c r="N406" s="316"/>
      <c r="O406" s="316"/>
      <c r="P406" s="317"/>
      <c r="Q406" s="317">
        <v>0</v>
      </c>
    </row>
    <row r="407" spans="1:21" s="288" customFormat="1" ht="15.75" customHeight="1" x14ac:dyDescent="0.25">
      <c r="A407" s="291">
        <v>403</v>
      </c>
      <c r="B407" s="317" t="s">
        <v>542</v>
      </c>
      <c r="C407" s="310" t="s">
        <v>362</v>
      </c>
      <c r="D407" s="316"/>
      <c r="E407" s="316"/>
      <c r="F407" s="316"/>
      <c r="G407" s="316"/>
      <c r="H407" s="316"/>
      <c r="I407" s="316"/>
      <c r="J407" s="316"/>
      <c r="K407" s="316"/>
      <c r="L407" s="316"/>
      <c r="M407" s="316"/>
      <c r="N407" s="316"/>
      <c r="O407" s="316"/>
      <c r="P407" s="317"/>
      <c r="Q407" s="317">
        <v>0</v>
      </c>
    </row>
    <row r="408" spans="1:21" s="288" customFormat="1" ht="15" customHeight="1" x14ac:dyDescent="0.25">
      <c r="A408" s="291">
        <v>404</v>
      </c>
      <c r="B408" s="309" t="s">
        <v>578</v>
      </c>
      <c r="C408" s="310" t="s">
        <v>92</v>
      </c>
      <c r="D408" s="316"/>
      <c r="E408" s="316"/>
      <c r="F408" s="316"/>
      <c r="G408" s="316"/>
      <c r="H408" s="316"/>
      <c r="I408" s="316"/>
      <c r="J408" s="316"/>
      <c r="K408" s="316"/>
      <c r="L408" s="316"/>
      <c r="M408" s="316"/>
      <c r="N408" s="316"/>
      <c r="O408" s="316"/>
      <c r="P408" s="317"/>
      <c r="Q408" s="317">
        <v>0</v>
      </c>
    </row>
    <row r="409" spans="1:21" s="288" customFormat="1" ht="15.75" customHeight="1" x14ac:dyDescent="0.25">
      <c r="A409" s="291">
        <v>405</v>
      </c>
      <c r="B409" s="318" t="s">
        <v>579</v>
      </c>
      <c r="C409" s="318" t="s">
        <v>164</v>
      </c>
      <c r="D409" s="318"/>
      <c r="E409" s="318"/>
      <c r="F409" s="318"/>
      <c r="G409" s="319"/>
      <c r="H409" s="319"/>
      <c r="I409" s="319"/>
      <c r="J409" s="319"/>
      <c r="K409" s="319"/>
      <c r="L409" s="319"/>
      <c r="M409" s="319"/>
      <c r="N409" s="319"/>
      <c r="O409" s="317"/>
      <c r="P409" s="317"/>
      <c r="Q409" s="317">
        <v>0</v>
      </c>
    </row>
    <row r="410" spans="1:21" s="288" customFormat="1" ht="15.75" customHeight="1" x14ac:dyDescent="0.25">
      <c r="A410" s="291">
        <v>406</v>
      </c>
      <c r="B410" s="310" t="s">
        <v>188</v>
      </c>
      <c r="C410" s="310" t="s">
        <v>233</v>
      </c>
      <c r="D410" s="316"/>
      <c r="E410" s="316"/>
      <c r="F410" s="316"/>
      <c r="G410" s="316"/>
      <c r="H410" s="316"/>
      <c r="I410" s="316"/>
      <c r="J410" s="316"/>
      <c r="K410" s="316"/>
      <c r="L410" s="316"/>
      <c r="M410" s="316"/>
      <c r="N410" s="316"/>
      <c r="O410" s="316"/>
      <c r="P410" s="317"/>
      <c r="Q410" s="317">
        <v>0</v>
      </c>
    </row>
    <row r="411" spans="1:21" s="288" customFormat="1" ht="16.5" customHeight="1" x14ac:dyDescent="0.25">
      <c r="A411" s="291">
        <v>407</v>
      </c>
      <c r="B411" s="310" t="s">
        <v>508</v>
      </c>
      <c r="C411" s="310" t="s">
        <v>338</v>
      </c>
      <c r="D411" s="316"/>
      <c r="E411" s="316"/>
      <c r="F411" s="316"/>
      <c r="G411" s="316"/>
      <c r="H411" s="316"/>
      <c r="I411" s="316"/>
      <c r="J411" s="316"/>
      <c r="K411" s="316"/>
      <c r="L411" s="316"/>
      <c r="M411" s="316"/>
      <c r="N411" s="316"/>
      <c r="O411" s="316"/>
      <c r="P411" s="317"/>
      <c r="Q411" s="317">
        <v>0</v>
      </c>
    </row>
    <row r="412" spans="1:21" s="288" customFormat="1" ht="15.75" customHeight="1" x14ac:dyDescent="0.25">
      <c r="A412" s="291">
        <v>408</v>
      </c>
      <c r="B412" s="309" t="s">
        <v>562</v>
      </c>
      <c r="C412" s="310" t="s">
        <v>370</v>
      </c>
      <c r="D412" s="316"/>
      <c r="E412" s="316"/>
      <c r="F412" s="316"/>
      <c r="G412" s="316"/>
      <c r="H412" s="316"/>
      <c r="I412" s="316"/>
      <c r="J412" s="316"/>
      <c r="K412" s="316"/>
      <c r="L412" s="316"/>
      <c r="M412" s="316"/>
      <c r="N412" s="316"/>
      <c r="O412" s="316"/>
      <c r="P412" s="317"/>
      <c r="Q412" s="317">
        <v>0</v>
      </c>
      <c r="R412" s="288">
        <f>COUNT(Q3:Q412)</f>
        <v>408</v>
      </c>
      <c r="S412" s="318" t="s">
        <v>580</v>
      </c>
      <c r="T412" s="318"/>
      <c r="U412" s="318">
        <f>COUNTIF(G5:G396, 40)</f>
        <v>12</v>
      </c>
    </row>
    <row r="413" spans="1:21" s="288" customFormat="1" ht="24" customHeight="1" x14ac:dyDescent="0.25">
      <c r="B413" s="390" t="s">
        <v>1543</v>
      </c>
      <c r="C413" s="390"/>
      <c r="D413" s="390"/>
      <c r="E413" s="390"/>
      <c r="F413" s="390"/>
      <c r="G413" s="390"/>
      <c r="H413" s="390"/>
      <c r="I413" s="390"/>
      <c r="J413" s="390"/>
      <c r="K413" s="390"/>
      <c r="L413" s="390"/>
      <c r="M413" s="390"/>
      <c r="N413" s="390"/>
      <c r="O413" s="390"/>
      <c r="P413" s="390"/>
      <c r="Q413" s="390"/>
      <c r="R413" s="288">
        <f>COUNT(Q397:Q412)</f>
        <v>16</v>
      </c>
      <c r="S413" s="318" t="s">
        <v>581</v>
      </c>
      <c r="T413" s="318"/>
      <c r="U413" s="318">
        <f>COUNTIF(H5:H396, 30)</f>
        <v>367</v>
      </c>
    </row>
    <row r="414" spans="1:21" s="288" customFormat="1" ht="21" customHeight="1" x14ac:dyDescent="0.25">
      <c r="B414" s="378" t="s">
        <v>568</v>
      </c>
      <c r="C414" s="378"/>
      <c r="D414" s="378"/>
      <c r="E414" s="378"/>
      <c r="F414" s="378"/>
      <c r="G414" s="378"/>
      <c r="H414" s="378"/>
      <c r="I414" s="378"/>
      <c r="J414" s="378"/>
      <c r="K414" s="378"/>
      <c r="L414" s="378"/>
      <c r="N414" s="320"/>
      <c r="O414" s="321"/>
      <c r="P414" s="321"/>
      <c r="R414" s="320">
        <f>COUNTIF(Q5:Q404,90)</f>
        <v>8</v>
      </c>
      <c r="S414" s="318" t="s">
        <v>582</v>
      </c>
      <c r="T414" s="318"/>
      <c r="U414" s="318">
        <f>COUNTIF(I5:I396, 20)</f>
        <v>13</v>
      </c>
    </row>
    <row r="415" spans="1:21" s="288" customFormat="1" ht="15" customHeight="1" x14ac:dyDescent="0.25">
      <c r="B415" s="378" t="s">
        <v>1542</v>
      </c>
      <c r="C415" s="378"/>
      <c r="D415" s="378"/>
      <c r="E415" s="378"/>
      <c r="F415" s="378"/>
      <c r="G415" s="378"/>
      <c r="H415" s="378"/>
      <c r="I415" s="378"/>
      <c r="J415" s="378"/>
      <c r="K415" s="378"/>
      <c r="L415" s="378"/>
      <c r="N415" s="320"/>
      <c r="O415" s="321"/>
      <c r="P415" s="321"/>
      <c r="R415" s="320">
        <f>COUNTIF(Q5:Q404,87)</f>
        <v>57</v>
      </c>
    </row>
    <row r="416" spans="1:21" s="288" customFormat="1" ht="15" customHeight="1" x14ac:dyDescent="0.25">
      <c r="B416" s="378" t="s">
        <v>567</v>
      </c>
      <c r="C416" s="378"/>
      <c r="D416" s="378"/>
      <c r="E416" s="378"/>
      <c r="F416" s="378"/>
      <c r="G416" s="378"/>
      <c r="H416" s="378"/>
      <c r="I416" s="378"/>
      <c r="J416" s="378"/>
      <c r="K416" s="378"/>
      <c r="L416" s="378"/>
      <c r="N416" s="320"/>
      <c r="O416" s="321"/>
      <c r="P416" s="321"/>
      <c r="R416" s="320">
        <f>COUNTIF(Q5:Q404,85)</f>
        <v>47</v>
      </c>
      <c r="T416" s="288">
        <f>8+57+47</f>
        <v>112</v>
      </c>
    </row>
    <row r="417" spans="2:21" s="288" customFormat="1" ht="29.25" customHeight="1" x14ac:dyDescent="0.25">
      <c r="B417" s="379" t="s">
        <v>1306</v>
      </c>
      <c r="C417" s="379"/>
      <c r="D417" s="379"/>
      <c r="E417" s="379"/>
      <c r="F417" s="379"/>
      <c r="G417" s="379"/>
      <c r="H417" s="379"/>
      <c r="I417" s="379"/>
      <c r="J417" s="379"/>
      <c r="K417" s="379"/>
      <c r="L417" s="379"/>
      <c r="N417" s="320"/>
      <c r="O417" s="321"/>
      <c r="P417" s="321"/>
      <c r="R417" s="320">
        <f>COUNTIF(Q5:Q397,82)</f>
        <v>42</v>
      </c>
    </row>
    <row r="418" spans="2:21" s="288" customFormat="1" ht="20.25" customHeight="1" x14ac:dyDescent="0.25">
      <c r="B418" s="378" t="s">
        <v>1302</v>
      </c>
      <c r="C418" s="378"/>
      <c r="D418" s="378"/>
      <c r="E418" s="378"/>
      <c r="F418" s="378"/>
      <c r="G418" s="378"/>
      <c r="H418" s="378"/>
      <c r="I418" s="378"/>
      <c r="J418" s="378"/>
      <c r="K418" s="378"/>
      <c r="L418" s="378"/>
      <c r="N418" s="320"/>
      <c r="O418" s="321"/>
      <c r="P418" s="321"/>
      <c r="R418" s="320">
        <f>COUNTIF(Q5:Q404,80)</f>
        <v>101</v>
      </c>
    </row>
    <row r="419" spans="2:21" s="288" customFormat="1" ht="18" customHeight="1" x14ac:dyDescent="0.25">
      <c r="B419" s="378" t="s">
        <v>1507</v>
      </c>
      <c r="C419" s="378"/>
      <c r="D419" s="378"/>
      <c r="E419" s="378"/>
      <c r="F419" s="378"/>
      <c r="G419" s="378"/>
      <c r="H419" s="378"/>
      <c r="I419" s="378"/>
      <c r="J419" s="378"/>
      <c r="K419" s="378"/>
      <c r="L419" s="378"/>
      <c r="N419" s="320"/>
      <c r="O419" s="321"/>
      <c r="P419" s="321"/>
      <c r="R419" s="320">
        <f>COUNTIF(Q5:Q404,77)</f>
        <v>61</v>
      </c>
      <c r="T419" s="288">
        <f>R414+R415+R416+R417</f>
        <v>154</v>
      </c>
    </row>
    <row r="420" spans="2:21" s="288" customFormat="1" ht="18" customHeight="1" x14ac:dyDescent="0.25">
      <c r="B420" s="378" t="s">
        <v>573</v>
      </c>
      <c r="C420" s="378"/>
      <c r="D420" s="378"/>
      <c r="E420" s="378"/>
      <c r="F420" s="378"/>
      <c r="G420" s="378"/>
      <c r="H420" s="378"/>
      <c r="I420" s="378"/>
      <c r="J420" s="378"/>
      <c r="K420" s="378"/>
      <c r="L420" s="378"/>
      <c r="N420" s="320"/>
      <c r="O420" s="321"/>
      <c r="P420" s="321"/>
      <c r="R420" s="320">
        <f>COUNTIF(Q5:Q404,75)</f>
        <v>12</v>
      </c>
    </row>
    <row r="421" spans="2:21" s="288" customFormat="1" ht="20.25" customHeight="1" x14ac:dyDescent="0.25">
      <c r="B421" s="378" t="s">
        <v>569</v>
      </c>
      <c r="C421" s="378"/>
      <c r="D421" s="378"/>
      <c r="E421" s="378"/>
      <c r="F421" s="378"/>
      <c r="G421" s="378"/>
      <c r="H421" s="378"/>
      <c r="I421" s="378"/>
      <c r="J421" s="378"/>
      <c r="K421" s="378"/>
      <c r="L421" s="378"/>
      <c r="N421" s="320"/>
      <c r="O421" s="321"/>
      <c r="P421" s="321"/>
      <c r="R421" s="322">
        <f>COUNTIF(Q5:Q404,74)</f>
        <v>11</v>
      </c>
    </row>
    <row r="422" spans="2:21" s="288" customFormat="1" ht="26.25" customHeight="1" x14ac:dyDescent="0.25">
      <c r="B422" s="378" t="s">
        <v>565</v>
      </c>
      <c r="C422" s="378"/>
      <c r="D422" s="378"/>
      <c r="E422" s="378"/>
      <c r="F422" s="378"/>
      <c r="G422" s="378"/>
      <c r="H422" s="378"/>
      <c r="I422" s="378"/>
      <c r="J422" s="378"/>
      <c r="K422" s="378"/>
      <c r="L422" s="378"/>
      <c r="N422" s="320"/>
      <c r="O422" s="321"/>
      <c r="P422" s="321"/>
      <c r="R422" s="320">
        <f>COUNTIF(Q5:Q404,72)</f>
        <v>1</v>
      </c>
    </row>
    <row r="423" spans="2:21" s="288" customFormat="1" ht="24" customHeight="1" x14ac:dyDescent="0.25">
      <c r="B423" s="379" t="s">
        <v>574</v>
      </c>
      <c r="C423" s="379"/>
      <c r="D423" s="379"/>
      <c r="E423" s="379"/>
      <c r="F423" s="379"/>
      <c r="G423" s="379"/>
      <c r="H423" s="379"/>
      <c r="I423" s="379"/>
      <c r="J423" s="379"/>
      <c r="K423" s="379"/>
      <c r="L423" s="379"/>
      <c r="N423" s="323"/>
      <c r="P423" s="324"/>
      <c r="R423" s="323">
        <f>COUNTIF(Q5:Q404,70)</f>
        <v>50</v>
      </c>
    </row>
    <row r="424" spans="2:21" s="288" customFormat="1" ht="19.5" customHeight="1" x14ac:dyDescent="0.25">
      <c r="B424" s="377" t="s">
        <v>566</v>
      </c>
      <c r="C424" s="377"/>
      <c r="D424" s="377"/>
      <c r="E424" s="377"/>
      <c r="F424" s="377"/>
      <c r="G424" s="377"/>
      <c r="H424" s="377"/>
      <c r="I424" s="377"/>
      <c r="J424" s="377"/>
      <c r="K424" s="377"/>
      <c r="L424" s="377"/>
      <c r="P424" s="324"/>
      <c r="R424" s="288">
        <f>COUNTIF(Q5:Q397,60)</f>
        <v>2</v>
      </c>
    </row>
    <row r="425" spans="2:21" s="288" customFormat="1" ht="13.5" customHeight="1" x14ac:dyDescent="0.25">
      <c r="B425" s="321"/>
      <c r="C425" s="321"/>
      <c r="D425" s="321"/>
      <c r="P425" s="324"/>
      <c r="R425" s="288">
        <f>SUM(R414:R424)</f>
        <v>392</v>
      </c>
    </row>
    <row r="426" spans="2:21" s="288" customFormat="1" ht="19.5" customHeight="1" x14ac:dyDescent="0.25">
      <c r="R426" s="287"/>
      <c r="S426" s="287"/>
      <c r="T426" s="287"/>
      <c r="U426" s="287"/>
    </row>
    <row r="427" spans="2:21" s="288" customFormat="1" x14ac:dyDescent="0.25">
      <c r="R427" s="287"/>
      <c r="S427" s="287"/>
      <c r="T427" s="287"/>
      <c r="U427" s="287"/>
    </row>
    <row r="428" spans="2:21" s="288" customFormat="1" x14ac:dyDescent="0.25">
      <c r="R428" s="287"/>
      <c r="S428" s="287"/>
      <c r="T428" s="287"/>
      <c r="U428" s="287"/>
    </row>
    <row r="429" spans="2:21" s="288" customFormat="1" x14ac:dyDescent="0.25">
      <c r="R429" s="287"/>
      <c r="S429" s="287"/>
      <c r="T429" s="287"/>
      <c r="U429" s="287"/>
    </row>
  </sheetData>
  <autoFilter ref="A4:V425"/>
  <mergeCells count="23">
    <mergeCell ref="B417:L417"/>
    <mergeCell ref="A1:Q1"/>
    <mergeCell ref="A2:Q2"/>
    <mergeCell ref="A3:A4"/>
    <mergeCell ref="B3:B4"/>
    <mergeCell ref="C3:C4"/>
    <mergeCell ref="D3:F3"/>
    <mergeCell ref="G3:I3"/>
    <mergeCell ref="J3:L3"/>
    <mergeCell ref="M3:O3"/>
    <mergeCell ref="P3:P4"/>
    <mergeCell ref="Q3:Q4"/>
    <mergeCell ref="B413:Q413"/>
    <mergeCell ref="B414:L414"/>
    <mergeCell ref="B415:L415"/>
    <mergeCell ref="B416:L416"/>
    <mergeCell ref="B424:L424"/>
    <mergeCell ref="B418:L418"/>
    <mergeCell ref="B419:L419"/>
    <mergeCell ref="B420:L420"/>
    <mergeCell ref="B421:L421"/>
    <mergeCell ref="B422:L422"/>
    <mergeCell ref="B423:L423"/>
  </mergeCells>
  <conditionalFormatting sqref="B394:C394 B402:C411 B229:C229">
    <cfRule type="expression" dxfId="3" priority="4">
      <formula>$A229&gt;0</formula>
    </cfRule>
  </conditionalFormatting>
  <conditionalFormatting sqref="B395:C395">
    <cfRule type="expression" dxfId="2" priority="3">
      <formula>$A395&gt;0</formula>
    </cfRule>
  </conditionalFormatting>
  <conditionalFormatting sqref="B396:C396">
    <cfRule type="expression" dxfId="1" priority="2">
      <formula>$A396&gt;0</formula>
    </cfRule>
  </conditionalFormatting>
  <conditionalFormatting sqref="B397:C397">
    <cfRule type="expression" dxfId="0" priority="1">
      <formula>$A397&gt;0</formula>
    </cfRule>
  </conditionalFormatting>
  <pageMargins left="0.70866141732283472" right="0.31496062992125984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DSKH</vt:lpstr>
      <vt:lpstr>tong hop</vt:lpstr>
      <vt:lpstr>Chấm điểm</vt:lpstr>
      <vt:lpstr>DS đã trình SXD</vt:lpstr>
      <vt:lpstr>'DS đã trình SXD'!Print_Area</vt:lpstr>
      <vt:lpstr>'DS đã trình SXD'!Print_Titles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2020-04-06T09:26:58Z</dcterms:modified>
</cp:coreProperties>
</file>